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75" windowWidth="16665" windowHeight="9300"/>
  </bookViews>
  <sheets>
    <sheet name="OVERZICHT RITTEN 2016" sheetId="1" r:id="rId1"/>
  </sheets>
  <calcPr calcId="125725"/>
</workbook>
</file>

<file path=xl/calcChain.xml><?xml version="1.0" encoding="utf-8"?>
<calcChain xmlns="http://schemas.openxmlformats.org/spreadsheetml/2006/main">
  <c r="M11" i="1"/>
  <c r="ER67"/>
  <c r="EQ67"/>
  <c r="EP67"/>
  <c r="EO67"/>
  <c r="EN67"/>
  <c r="EM67"/>
  <c r="EL67"/>
  <c r="EK67"/>
  <c r="EJ67"/>
  <c r="EI67"/>
  <c r="EH67"/>
  <c r="EG67"/>
  <c r="EF67"/>
  <c r="EE67"/>
  <c r="ED67"/>
  <c r="EC67"/>
  <c r="EB67"/>
  <c r="EA67"/>
  <c r="DZ67"/>
  <c r="DY67"/>
  <c r="DX67"/>
  <c r="DW67"/>
  <c r="DV67"/>
  <c r="DU67"/>
  <c r="DT67"/>
  <c r="DS67"/>
  <c r="DR67"/>
  <c r="DQ67"/>
  <c r="DP67"/>
  <c r="DO67"/>
  <c r="DN67"/>
  <c r="DM67"/>
  <c r="DL67"/>
  <c r="DK67"/>
  <c r="DJ67"/>
  <c r="DI67"/>
  <c r="DH67"/>
  <c r="DG67"/>
  <c r="DF67"/>
  <c r="DE67"/>
  <c r="DD67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X67"/>
  <c r="BW67"/>
  <c r="BV67"/>
  <c r="BU67"/>
  <c r="BT67"/>
  <c r="BS67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M66"/>
  <c r="K66"/>
  <c r="H66"/>
  <c r="I66" s="1"/>
  <c r="G66"/>
  <c r="M65"/>
  <c r="K65"/>
  <c r="H65"/>
  <c r="G65"/>
  <c r="M64"/>
  <c r="K64"/>
  <c r="H64"/>
  <c r="I64" s="1"/>
  <c r="G64"/>
  <c r="M63"/>
  <c r="K63"/>
  <c r="H63"/>
  <c r="I63" s="1"/>
  <c r="G63"/>
  <c r="M62"/>
  <c r="K62"/>
  <c r="H62"/>
  <c r="I62" s="1"/>
  <c r="G62"/>
  <c r="M61"/>
  <c r="K61"/>
  <c r="H61"/>
  <c r="G61"/>
  <c r="M60"/>
  <c r="K60"/>
  <c r="H60"/>
  <c r="I60" s="1"/>
  <c r="G60"/>
  <c r="M59"/>
  <c r="K59"/>
  <c r="H59"/>
  <c r="I59" s="1"/>
  <c r="G59"/>
  <c r="M58"/>
  <c r="K58"/>
  <c r="H58"/>
  <c r="I58" s="1"/>
  <c r="G58"/>
  <c r="M57"/>
  <c r="K57"/>
  <c r="H57"/>
  <c r="I57" s="1"/>
  <c r="G57"/>
  <c r="M56"/>
  <c r="K56"/>
  <c r="H56"/>
  <c r="I56" s="1"/>
  <c r="G56"/>
  <c r="M55"/>
  <c r="K55"/>
  <c r="H55"/>
  <c r="G55"/>
  <c r="M54"/>
  <c r="K54"/>
  <c r="H54"/>
  <c r="I54" s="1"/>
  <c r="G54"/>
  <c r="M53"/>
  <c r="K53"/>
  <c r="H53"/>
  <c r="I53" s="1"/>
  <c r="G53"/>
  <c r="M52"/>
  <c r="K52"/>
  <c r="H52"/>
  <c r="I52" s="1"/>
  <c r="G52"/>
  <c r="M51"/>
  <c r="K51"/>
  <c r="H51"/>
  <c r="G51"/>
  <c r="M50"/>
  <c r="K50"/>
  <c r="H50"/>
  <c r="I50" s="1"/>
  <c r="G50"/>
  <c r="M49"/>
  <c r="K49"/>
  <c r="H49"/>
  <c r="I49" s="1"/>
  <c r="G49"/>
  <c r="M48"/>
  <c r="K48"/>
  <c r="H48"/>
  <c r="I48" s="1"/>
  <c r="G48"/>
  <c r="M47"/>
  <c r="K47"/>
  <c r="H47"/>
  <c r="I47" s="1"/>
  <c r="G47"/>
  <c r="M46"/>
  <c r="K46"/>
  <c r="H46"/>
  <c r="I46" s="1"/>
  <c r="G46"/>
  <c r="M45"/>
  <c r="K45"/>
  <c r="H45"/>
  <c r="I45" s="1"/>
  <c r="G45"/>
  <c r="M44"/>
  <c r="K44"/>
  <c r="H44"/>
  <c r="I44" s="1"/>
  <c r="G44"/>
  <c r="M43"/>
  <c r="K43"/>
  <c r="H43"/>
  <c r="I43" s="1"/>
  <c r="G43"/>
  <c r="M42"/>
  <c r="K42"/>
  <c r="H42"/>
  <c r="I42" s="1"/>
  <c r="G42"/>
  <c r="M41"/>
  <c r="K41"/>
  <c r="H41"/>
  <c r="I41" s="1"/>
  <c r="G41"/>
  <c r="M40"/>
  <c r="K40"/>
  <c r="H40"/>
  <c r="I40" s="1"/>
  <c r="G40"/>
  <c r="M39"/>
  <c r="K39"/>
  <c r="H39"/>
  <c r="I39" s="1"/>
  <c r="G39"/>
  <c r="M38"/>
  <c r="K38"/>
  <c r="H38"/>
  <c r="I38" s="1"/>
  <c r="G38"/>
  <c r="M37"/>
  <c r="K37"/>
  <c r="H37"/>
  <c r="I37" s="1"/>
  <c r="G37"/>
  <c r="M36"/>
  <c r="K36"/>
  <c r="H36"/>
  <c r="I36" s="1"/>
  <c r="G36"/>
  <c r="M35"/>
  <c r="K35"/>
  <c r="H35"/>
  <c r="G35"/>
  <c r="M34"/>
  <c r="K34"/>
  <c r="H34"/>
  <c r="I34" s="1"/>
  <c r="G34"/>
  <c r="M33"/>
  <c r="K33"/>
  <c r="H33"/>
  <c r="G33"/>
  <c r="M32"/>
  <c r="K32"/>
  <c r="H32"/>
  <c r="I32" s="1"/>
  <c r="G32"/>
  <c r="M31"/>
  <c r="K31"/>
  <c r="H31"/>
  <c r="G31"/>
  <c r="M30"/>
  <c r="K30"/>
  <c r="H30"/>
  <c r="I30" s="1"/>
  <c r="G30"/>
  <c r="M29"/>
  <c r="K29"/>
  <c r="H29"/>
  <c r="G29"/>
  <c r="M28"/>
  <c r="K28"/>
  <c r="H28"/>
  <c r="I28" s="1"/>
  <c r="G28"/>
  <c r="M27"/>
  <c r="K27"/>
  <c r="H27"/>
  <c r="G27"/>
  <c r="M26"/>
  <c r="K26"/>
  <c r="H26"/>
  <c r="G26"/>
  <c r="M25"/>
  <c r="K25"/>
  <c r="H25"/>
  <c r="I25" s="1"/>
  <c r="G25"/>
  <c r="M24"/>
  <c r="K24"/>
  <c r="H24"/>
  <c r="G24"/>
  <c r="M23"/>
  <c r="K23"/>
  <c r="H23"/>
  <c r="G23"/>
  <c r="M22"/>
  <c r="K22"/>
  <c r="H22"/>
  <c r="I22" s="1"/>
  <c r="G22"/>
  <c r="M21"/>
  <c r="K21"/>
  <c r="H21"/>
  <c r="I21" s="1"/>
  <c r="G21"/>
  <c r="M20"/>
  <c r="K20"/>
  <c r="H20"/>
  <c r="I20" s="1"/>
  <c r="G20"/>
  <c r="M19"/>
  <c r="K19"/>
  <c r="H19"/>
  <c r="I19" s="1"/>
  <c r="G19"/>
  <c r="M18"/>
  <c r="K18"/>
  <c r="H18"/>
  <c r="G18"/>
  <c r="M17"/>
  <c r="K17"/>
  <c r="H17"/>
  <c r="I17" s="1"/>
  <c r="G17"/>
  <c r="M16"/>
  <c r="K16"/>
  <c r="H16"/>
  <c r="I16" s="1"/>
  <c r="G16"/>
  <c r="M15"/>
  <c r="K15"/>
  <c r="H15"/>
  <c r="G15"/>
  <c r="M14"/>
  <c r="K14"/>
  <c r="H14"/>
  <c r="I14" s="1"/>
  <c r="G14"/>
  <c r="M13"/>
  <c r="K13"/>
  <c r="H13"/>
  <c r="I13" s="1"/>
  <c r="G13"/>
  <c r="M12"/>
  <c r="K12"/>
  <c r="H12"/>
  <c r="I12" s="1"/>
  <c r="G12"/>
  <c r="K11"/>
  <c r="H11"/>
  <c r="I11" s="1"/>
  <c r="G11"/>
  <c r="M10"/>
  <c r="K10"/>
  <c r="H10"/>
  <c r="I10" s="1"/>
  <c r="G10"/>
  <c r="M9"/>
  <c r="K9"/>
  <c r="H9"/>
  <c r="G9"/>
  <c r="M8"/>
  <c r="K8"/>
  <c r="H8"/>
  <c r="G8"/>
  <c r="I8" s="1"/>
  <c r="I51"/>
  <c r="I55"/>
  <c r="I18"/>
  <c r="I26"/>
  <c r="I65"/>
  <c r="I61" l="1"/>
  <c r="I24"/>
  <c r="I23"/>
  <c r="I15"/>
  <c r="L33"/>
  <c r="I9"/>
  <c r="I31"/>
  <c r="L49"/>
  <c r="I27"/>
  <c r="L37"/>
  <c r="I35"/>
  <c r="L61"/>
  <c r="L57"/>
  <c r="L41"/>
  <c r="L65"/>
  <c r="L66"/>
  <c r="L64"/>
  <c r="L53"/>
  <c r="L45"/>
  <c r="L12"/>
  <c r="L8"/>
  <c r="L63"/>
  <c r="L59"/>
  <c r="L60"/>
  <c r="L55"/>
  <c r="L51"/>
  <c r="L47"/>
  <c r="L43"/>
  <c r="L39"/>
  <c r="L35"/>
  <c r="L29"/>
  <c r="K67"/>
  <c r="L9"/>
  <c r="L10"/>
  <c r="I33"/>
  <c r="I29"/>
  <c r="N66"/>
  <c r="N9"/>
  <c r="L27"/>
  <c r="L15"/>
  <c r="L16"/>
  <c r="N17"/>
  <c r="N18"/>
  <c r="L19"/>
  <c r="L20"/>
  <c r="L23"/>
  <c r="L24"/>
  <c r="L31"/>
  <c r="N32"/>
  <c r="N28"/>
  <c r="N24"/>
  <c r="N20"/>
  <c r="N16"/>
  <c r="N10"/>
  <c r="N57"/>
  <c r="O57" s="1"/>
  <c r="N58"/>
  <c r="N52"/>
  <c r="N48"/>
  <c r="N44"/>
  <c r="N40"/>
  <c r="N36"/>
  <c r="N29"/>
  <c r="N21"/>
  <c r="N13"/>
  <c r="N62"/>
  <c r="N30"/>
  <c r="N26"/>
  <c r="N22"/>
  <c r="N14"/>
  <c r="M67"/>
  <c r="N34"/>
  <c r="N54"/>
  <c r="N50"/>
  <c r="N46"/>
  <c r="N42"/>
  <c r="N38"/>
  <c r="N33"/>
  <c r="O33" s="1"/>
  <c r="N25"/>
  <c r="N11"/>
  <c r="N37"/>
  <c r="O37" s="1"/>
  <c r="N39"/>
  <c r="O39" s="1"/>
  <c r="N41"/>
  <c r="O41" s="1"/>
  <c r="N43"/>
  <c r="L32"/>
  <c r="L30"/>
  <c r="L28"/>
  <c r="L26"/>
  <c r="L22"/>
  <c r="L18"/>
  <c r="L14"/>
  <c r="N65"/>
  <c r="O65" s="1"/>
  <c r="N63"/>
  <c r="N61"/>
  <c r="N59"/>
  <c r="N55"/>
  <c r="L62"/>
  <c r="L58"/>
  <c r="L56"/>
  <c r="L54"/>
  <c r="L52"/>
  <c r="L50"/>
  <c r="L48"/>
  <c r="L46"/>
  <c r="L44"/>
  <c r="L42"/>
  <c r="L40"/>
  <c r="L38"/>
  <c r="L36"/>
  <c r="L34"/>
  <c r="L25"/>
  <c r="L21"/>
  <c r="L17"/>
  <c r="L13"/>
  <c r="L11"/>
  <c r="N56"/>
  <c r="N53"/>
  <c r="O53" s="1"/>
  <c r="N51"/>
  <c r="N49"/>
  <c r="O49" s="1"/>
  <c r="N47"/>
  <c r="N45"/>
  <c r="N35"/>
  <c r="N31"/>
  <c r="N27"/>
  <c r="N23"/>
  <c r="N19"/>
  <c r="N15"/>
  <c r="N12"/>
  <c r="N64"/>
  <c r="N60"/>
  <c r="N8"/>
  <c r="O12" l="1"/>
  <c r="O61"/>
  <c r="O66"/>
  <c r="O8"/>
  <c r="O64"/>
  <c r="O45"/>
  <c r="O11"/>
  <c r="O36"/>
  <c r="O44"/>
  <c r="O52"/>
  <c r="O62"/>
  <c r="O59"/>
  <c r="O14"/>
  <c r="O32"/>
  <c r="O20"/>
  <c r="O9"/>
  <c r="O10"/>
  <c r="O60"/>
  <c r="O19"/>
  <c r="O35"/>
  <c r="O51"/>
  <c r="O13"/>
  <c r="O38"/>
  <c r="O46"/>
  <c r="O54"/>
  <c r="O58"/>
  <c r="O30"/>
  <c r="O15"/>
  <c r="O23"/>
  <c r="O31"/>
  <c r="O17"/>
  <c r="O25"/>
  <c r="O40"/>
  <c r="O48"/>
  <c r="O63"/>
  <c r="O22"/>
  <c r="O28"/>
  <c r="O43"/>
  <c r="O24"/>
  <c r="O16"/>
  <c r="O27"/>
  <c r="O47"/>
  <c r="O21"/>
  <c r="O34"/>
  <c r="O42"/>
  <c r="O50"/>
  <c r="O55"/>
  <c r="O18"/>
  <c r="O26"/>
  <c r="O29"/>
  <c r="O56"/>
  <c r="J14" l="1"/>
  <c r="J39"/>
  <c r="J57"/>
  <c r="J28"/>
  <c r="J33"/>
  <c r="J56"/>
  <c r="J52"/>
  <c r="J41"/>
  <c r="J10"/>
  <c r="J32"/>
  <c r="J22"/>
  <c r="J62"/>
  <c r="J36"/>
  <c r="J44"/>
  <c r="J48"/>
  <c r="J40"/>
  <c r="J25"/>
  <c r="J11"/>
  <c r="J8"/>
  <c r="J37"/>
  <c r="J20"/>
  <c r="J9"/>
  <c r="J30"/>
  <c r="J18"/>
  <c r="J61"/>
  <c r="J54"/>
  <c r="J46"/>
  <c r="J38"/>
  <c r="J21"/>
  <c r="J51"/>
  <c r="J35"/>
  <c r="J27"/>
  <c r="J12"/>
  <c r="J49"/>
  <c r="J23"/>
  <c r="J63"/>
  <c r="J53"/>
  <c r="J15"/>
  <c r="J17"/>
  <c r="J64"/>
  <c r="J29"/>
  <c r="J16"/>
  <c r="J24"/>
  <c r="J43"/>
  <c r="J26"/>
  <c r="J65"/>
  <c r="J58"/>
  <c r="J50"/>
  <c r="J42"/>
  <c r="J34"/>
  <c r="J13"/>
  <c r="J47"/>
  <c r="J55"/>
  <c r="J19"/>
  <c r="J60"/>
  <c r="J45"/>
  <c r="J66"/>
  <c r="J59"/>
  <c r="J31"/>
</calcChain>
</file>

<file path=xl/sharedStrings.xml><?xml version="1.0" encoding="utf-8"?>
<sst xmlns="http://schemas.openxmlformats.org/spreadsheetml/2006/main" count="351" uniqueCount="205">
  <si>
    <t>RITTENGELD</t>
  </si>
  <si>
    <t>RITTEN</t>
  </si>
  <si>
    <t>KILOMETERS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</si>
  <si>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</si>
  <si>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</si>
  <si>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</si>
  <si>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</si>
  <si>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</si>
  <si>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</si>
  <si>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</si>
  <si>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</si>
  <si>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storting 1</t>
  </si>
  <si>
    <t>storting 2</t>
  </si>
  <si>
    <t>storting 3</t>
  </si>
  <si>
    <t>storting 4</t>
  </si>
  <si>
    <t>totaal stortingen</t>
  </si>
  <si>
    <t xml:space="preserve">totaal rittengeld </t>
  </si>
  <si>
    <t>saldo</t>
  </si>
  <si>
    <t>totaal aantal ritten</t>
  </si>
  <si>
    <t>ranking</t>
  </si>
  <si>
    <t>totaal aantal kilometers</t>
  </si>
  <si>
    <t>dat</t>
  </si>
  <si>
    <t>dag</t>
  </si>
  <si>
    <t>zo</t>
  </si>
  <si>
    <t>za</t>
  </si>
  <si>
    <t>ma</t>
  </si>
  <si>
    <t>do</t>
  </si>
  <si>
    <t>wo</t>
  </si>
  <si>
    <t>vr</t>
  </si>
  <si>
    <t>di</t>
  </si>
  <si>
    <t>€</t>
  </si>
  <si>
    <t>km</t>
  </si>
  <si>
    <t>Ivo Kauffmann</t>
  </si>
  <si>
    <t>Kempenrit</t>
  </si>
  <si>
    <t>Jos Pollaris</t>
  </si>
  <si>
    <t>Paalse Plas</t>
  </si>
  <si>
    <t>Eddy Put</t>
  </si>
  <si>
    <t>Spek- en Eierenrit</t>
  </si>
  <si>
    <t>Stan Hendrickx</t>
  </si>
  <si>
    <t>Rijsttaartenrit</t>
  </si>
  <si>
    <t>Hallembaye 1</t>
  </si>
  <si>
    <t>Hallembaye 2</t>
  </si>
  <si>
    <t>Peter Breels</t>
  </si>
  <si>
    <t>Gingelom</t>
  </si>
  <si>
    <t>Muur van Hoei</t>
  </si>
  <si>
    <t>Erik Ramaekers</t>
  </si>
  <si>
    <t>Hilaire Baeten</t>
  </si>
  <si>
    <t>Bloesem Classic 1</t>
  </si>
  <si>
    <t>Bloesem Classic 2</t>
  </si>
  <si>
    <t>Patrick Kreemers</t>
  </si>
  <si>
    <t>Johny Vanoppen</t>
  </si>
  <si>
    <t>Louvain-La-Neuve 1</t>
  </si>
  <si>
    <t>Louvain-La-Neuve 2</t>
  </si>
  <si>
    <t>Maurice Pollaris</t>
  </si>
  <si>
    <t>Stefan Grosemans</t>
  </si>
  <si>
    <t>Klimmen-Banneux-Klimmen 1</t>
  </si>
  <si>
    <t>Klimmen-Banneux-Klimmen 2</t>
  </si>
  <si>
    <t>Dominic Dendas</t>
  </si>
  <si>
    <t>Oudenaarde</t>
  </si>
  <si>
    <t>Roger Prijs</t>
  </si>
  <si>
    <t>Ronde van Vlaanderen 1</t>
  </si>
  <si>
    <t>Ronde van Vlaanderen 2</t>
  </si>
  <si>
    <t>Roubaix 1</t>
  </si>
  <si>
    <t>Roubaix 2</t>
  </si>
  <si>
    <t>Eben-Emael</t>
  </si>
  <si>
    <t>Pairi Daiza 1</t>
  </si>
  <si>
    <t>Pairi Daiza 2</t>
  </si>
  <si>
    <t>Oudenaarde-Tuilt</t>
  </si>
  <si>
    <t>Luik-Bastenaken-Luik</t>
  </si>
  <si>
    <t>Tom Duchamps</t>
  </si>
  <si>
    <t>Tim Poels</t>
  </si>
  <si>
    <t>Heure-le-Romain</t>
  </si>
  <si>
    <t>Hagelandrit</t>
  </si>
  <si>
    <t>John Moermans</t>
  </si>
  <si>
    <t>Benny Gielen</t>
  </si>
  <si>
    <t>Jodoigne</t>
  </si>
  <si>
    <t>Condroz</t>
  </si>
  <si>
    <t>Ronny Motmans</t>
  </si>
  <si>
    <t>Christophe Noblesse</t>
  </si>
  <si>
    <t>Cristal Classic</t>
  </si>
  <si>
    <t>Maurice Eevers</t>
  </si>
  <si>
    <t>Peter Thys</t>
  </si>
  <si>
    <t>Oteppe</t>
  </si>
  <si>
    <t>Tuilt-Banneux-Tuilt</t>
  </si>
  <si>
    <t>Jorg Guisson</t>
  </si>
  <si>
    <t>Johan Penxten</t>
  </si>
  <si>
    <t>Banneuxrit</t>
  </si>
  <si>
    <t>Super Gold Race</t>
  </si>
  <si>
    <t>Guy Smet</t>
  </si>
  <si>
    <t>Rit Strak Tempo</t>
  </si>
  <si>
    <t>Bassenge</t>
  </si>
  <si>
    <t>La Doyenne</t>
  </si>
  <si>
    <t>Freddy Reenaers</t>
  </si>
  <si>
    <t>Bart Weyens</t>
  </si>
  <si>
    <t>Moelingen</t>
  </si>
  <si>
    <t>Tour de Namur</t>
  </si>
  <si>
    <t>Dave Vandevoordt</t>
  </si>
  <si>
    <t>Koen Copermans</t>
  </si>
  <si>
    <t>Herentals</t>
  </si>
  <si>
    <t>Romain Raemaekers</t>
  </si>
  <si>
    <t>Pyreneeën 1</t>
  </si>
  <si>
    <t xml:space="preserve">Pyreneeën 2 </t>
  </si>
  <si>
    <t>Pyreneeën 2</t>
  </si>
  <si>
    <t>Postel</t>
  </si>
  <si>
    <t>Gilbert Schepers</t>
  </si>
  <si>
    <t>Domien Reynders</t>
  </si>
  <si>
    <t>Thorn</t>
  </si>
  <si>
    <t>Ardennenrit</t>
  </si>
  <si>
    <t>Frank Vangeel</t>
  </si>
  <si>
    <t>Luc Jaspers</t>
  </si>
  <si>
    <t>Mario Aerts Classic</t>
  </si>
  <si>
    <t>Pascal Das</t>
  </si>
  <si>
    <t>Willy Ooms</t>
  </si>
  <si>
    <t>As-Opglabbeek</t>
  </si>
  <si>
    <t>Voeren</t>
  </si>
  <si>
    <t>Terlaemen</t>
  </si>
  <si>
    <t>Bree-Boneput</t>
  </si>
  <si>
    <t>Struikenrit Tilff</t>
  </si>
  <si>
    <t>Theo Ooms</t>
  </si>
  <si>
    <t>Stephan Coenen</t>
  </si>
  <si>
    <t>Rony Vanlee</t>
  </si>
  <si>
    <t>Remicourt</t>
  </si>
  <si>
    <t>Willy Vannitsen Classic</t>
  </si>
  <si>
    <t>Geert Vanwetswinkel</t>
  </si>
  <si>
    <t>Herstappe</t>
  </si>
  <si>
    <t>Wilderen Classic</t>
  </si>
  <si>
    <t>Patrick Stas</t>
  </si>
  <si>
    <t>Huldenberg 1</t>
  </si>
  <si>
    <t>Huldenberg 2</t>
  </si>
  <si>
    <t>Peter Peustjens</t>
  </si>
  <si>
    <t>Memorial Marc Mechelmans</t>
  </si>
  <si>
    <t>Kermisrit Kuringen</t>
  </si>
  <si>
    <t>Muur van Aarschot</t>
  </si>
  <si>
    <t>Francis Houbart</t>
  </si>
  <si>
    <t>WK Herderen 1</t>
  </si>
  <si>
    <t>WK Herderen 2</t>
  </si>
  <si>
    <t>Erik Swennen</t>
  </si>
  <si>
    <t>Achel Classic</t>
  </si>
  <si>
    <t>Gert Derwael</t>
  </si>
  <si>
    <t>Uikhoven</t>
  </si>
  <si>
    <t>André Stevens</t>
  </si>
  <si>
    <t>Afsluitende zaterdagrit</t>
  </si>
  <si>
    <t>Raf Doumen</t>
  </si>
  <si>
    <t>Kristof Copermans</t>
  </si>
  <si>
    <t>BAETEN Hilaire</t>
  </si>
  <si>
    <t>BLOKKEN Lucien</t>
  </si>
  <si>
    <t>BREELS Peter</t>
  </si>
  <si>
    <t>BREPOELS Ludo</t>
  </si>
  <si>
    <t>COENEN Stephan</t>
  </si>
  <si>
    <t>COPERMANS Koen</t>
  </si>
  <si>
    <t>COPERMANS Kristof</t>
  </si>
  <si>
    <t>DAS Pascal</t>
  </si>
  <si>
    <t>DENDAS Dominic</t>
  </si>
  <si>
    <t>DERWAEL Gert</t>
  </si>
  <si>
    <t>DOUMEN Raf</t>
  </si>
  <si>
    <t>DUCHAMPS Tom</t>
  </si>
  <si>
    <t>EEVERS Maurice</t>
  </si>
  <si>
    <t>EVERAERTS Freddy</t>
  </si>
  <si>
    <t>FOLLONG Jef</t>
  </si>
  <si>
    <t>GIELEN Benny</t>
  </si>
  <si>
    <t>GROSEMANS Stefan</t>
  </si>
  <si>
    <t>GUISSON Jorg</t>
  </si>
  <si>
    <t>HAYEN Ghislain</t>
  </si>
  <si>
    <t>HENDRICKX Stan</t>
  </si>
  <si>
    <t>HOUBART Francis</t>
  </si>
  <si>
    <t>JASPERS Luc</t>
  </si>
  <si>
    <t>KAUFFMANN Ivo</t>
  </si>
  <si>
    <t>KREEMERS Bram</t>
  </si>
  <si>
    <t>KREEMERS Patrick</t>
  </si>
  <si>
    <t>LEMMENS Patrick</t>
  </si>
  <si>
    <t>L'HOEST Roger</t>
  </si>
  <si>
    <t>MAES Patrick</t>
  </si>
  <si>
    <t>MERTENS Luc</t>
  </si>
  <si>
    <t>MOERMANS John</t>
  </si>
  <si>
    <t>MOTMANS Ronny</t>
  </si>
  <si>
    <t>NOBLESSE Christophe</t>
  </si>
  <si>
    <t>OOMS Theo</t>
  </si>
  <si>
    <t>OOMS Willy</t>
  </si>
  <si>
    <t>PENXTEN Johan</t>
  </si>
  <si>
    <t>PEUSTJENS Peter</t>
  </si>
  <si>
    <t>POELS Tim</t>
  </si>
  <si>
    <t>POLLARIS Jos</t>
  </si>
  <si>
    <t>POLLARIS Maurice</t>
  </si>
  <si>
    <t>PRIJS Roger</t>
  </si>
  <si>
    <t>PUT Eddy</t>
  </si>
  <si>
    <t>RAEMAEKERS Romain</t>
  </si>
  <si>
    <t>RAMAEKERS Erik</t>
  </si>
  <si>
    <t>REENAERS Freddy</t>
  </si>
  <si>
    <t>REYNDERS Domien</t>
  </si>
  <si>
    <t>SCHEPERS Gilbert</t>
  </si>
  <si>
    <t>SMET Guy</t>
  </si>
  <si>
    <t>STAS Patrick</t>
  </si>
  <si>
    <t>STEVENS André</t>
  </si>
  <si>
    <t>SWENNEN Erik</t>
  </si>
  <si>
    <t>THYS Peter</t>
  </si>
  <si>
    <t>VANBRABANT René</t>
  </si>
  <si>
    <t>VANDEVOORDT Dave</t>
  </si>
  <si>
    <t>VANGEEL Frank</t>
  </si>
  <si>
    <t>VANLEE Rony</t>
  </si>
  <si>
    <t>VANOPPEN Johny</t>
  </si>
  <si>
    <t>VANWETSWINKEL Geert</t>
  </si>
  <si>
    <t>WERCKX Rudi</t>
  </si>
  <si>
    <t>WEYENS Bart</t>
  </si>
  <si>
    <t xml:space="preserve"> CLUBKAMPIOENSCHAP</t>
  </si>
  <si>
    <t>TOTALEN: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</si>
</sst>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 * #,##0.0_ ;_ * \-#,##0.0_ ;_ * &quot;-&quot;?_ ;_ @_ "/>
  </numFmts>
  <fonts count="5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textRotation="90"/>
      <protection locked="0"/>
    </xf>
    <xf numFmtId="0" fontId="0" fillId="2" borderId="14" xfId="0" applyFill="1" applyBorder="1" applyAlignment="1" applyProtection="1">
      <alignment horizontal="center" textRotation="90"/>
      <protection locked="0"/>
    </xf>
    <xf numFmtId="0" fontId="0" fillId="2" borderId="14" xfId="0" applyFill="1" applyBorder="1" applyAlignment="1" applyProtection="1">
      <alignment textRotation="90"/>
      <protection locked="0"/>
    </xf>
    <xf numFmtId="0" fontId="2" fillId="2" borderId="14" xfId="0" applyFont="1" applyFill="1" applyBorder="1" applyAlignment="1" applyProtection="1">
      <alignment horizontal="center" textRotation="90"/>
      <protection locked="0"/>
    </xf>
    <xf numFmtId="0" fontId="2" fillId="2" borderId="15" xfId="0" applyFont="1" applyFill="1" applyBorder="1" applyAlignment="1" applyProtection="1">
      <alignment horizontal="center" textRotation="90"/>
      <protection locked="0"/>
    </xf>
    <xf numFmtId="0" fontId="0" fillId="2" borderId="16" xfId="0" applyFill="1" applyBorder="1" applyAlignment="1" applyProtection="1">
      <alignment horizontal="center" textRotation="90"/>
      <protection locked="0"/>
    </xf>
    <xf numFmtId="0" fontId="0" fillId="2" borderId="14" xfId="0" applyFont="1" applyFill="1" applyBorder="1" applyAlignment="1" applyProtection="1">
      <alignment textRotation="90"/>
      <protection locked="0"/>
    </xf>
    <xf numFmtId="0" fontId="0" fillId="2" borderId="17" xfId="0" applyFill="1" applyBorder="1" applyAlignment="1" applyProtection="1">
      <alignment textRotation="90"/>
      <protection locked="0"/>
    </xf>
    <xf numFmtId="0" fontId="0" fillId="2" borderId="15" xfId="0" applyFill="1" applyBorder="1" applyAlignment="1" applyProtection="1">
      <alignment textRotation="90"/>
      <protection locked="0"/>
    </xf>
    <xf numFmtId="0" fontId="0" fillId="2" borderId="16" xfId="0" applyFill="1" applyBorder="1" applyAlignment="1" applyProtection="1">
      <alignment textRotation="90"/>
      <protection locked="0"/>
    </xf>
    <xf numFmtId="0" fontId="0" fillId="2" borderId="13" xfId="0" applyFill="1" applyBorder="1" applyAlignment="1" applyProtection="1">
      <alignment textRotation="90"/>
      <protection locked="0"/>
    </xf>
    <xf numFmtId="0" fontId="2" fillId="2" borderId="14" xfId="0" applyFont="1" applyFill="1" applyBorder="1" applyAlignment="1" applyProtection="1">
      <alignment textRotation="90"/>
      <protection locked="0"/>
    </xf>
    <xf numFmtId="0" fontId="0" fillId="2" borderId="0" xfId="0" applyFill="1" applyAlignment="1" applyProtection="1">
      <alignment textRotation="90"/>
      <protection locked="0"/>
    </xf>
    <xf numFmtId="165" fontId="0" fillId="2" borderId="19" xfId="0" applyNumberFormat="1" applyFill="1" applyBorder="1" applyAlignment="1" applyProtection="1">
      <alignment horizontal="right" vertical="center"/>
      <protection hidden="1"/>
    </xf>
    <xf numFmtId="0" fontId="0" fillId="2" borderId="2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2" fontId="0" fillId="2" borderId="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2" fontId="0" fillId="2" borderId="27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textRotation="90"/>
      <protection locked="0"/>
    </xf>
    <xf numFmtId="2" fontId="0" fillId="2" borderId="24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vertical="center"/>
      <protection locked="0"/>
    </xf>
    <xf numFmtId="165" fontId="0" fillId="2" borderId="9" xfId="0" applyNumberForma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3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3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4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 vertical="center"/>
      <protection hidden="1"/>
    </xf>
    <xf numFmtId="0" fontId="0" fillId="2" borderId="33" xfId="0" applyFill="1" applyBorder="1" applyAlignment="1" applyProtection="1">
      <alignment horizontal="center"/>
      <protection hidden="1"/>
    </xf>
    <xf numFmtId="2" fontId="0" fillId="2" borderId="34" xfId="0" applyNumberFormat="1" applyFill="1" applyBorder="1" applyAlignment="1" applyProtection="1">
      <alignment horizontal="center" vertical="center"/>
      <protection locked="0"/>
    </xf>
    <xf numFmtId="2" fontId="0" fillId="2" borderId="35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3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right"/>
      <protection locked="0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37" xfId="0" applyFill="1" applyBorder="1" applyAlignment="1" applyProtection="1">
      <alignment horizontal="center" vertical="center"/>
      <protection hidden="1"/>
    </xf>
    <xf numFmtId="0" fontId="0" fillId="2" borderId="38" xfId="0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 applyProtection="1">
      <alignment horizontal="center" vertical="center"/>
      <protection hidden="1"/>
    </xf>
    <xf numFmtId="0" fontId="0" fillId="2" borderId="40" xfId="0" applyFill="1" applyBorder="1" applyAlignment="1" applyProtection="1">
      <alignment horizontal="center" vertical="center"/>
      <protection hidden="1"/>
    </xf>
    <xf numFmtId="0" fontId="0" fillId="2" borderId="4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0" fillId="2" borderId="42" xfId="0" applyFill="1" applyBorder="1" applyAlignment="1" applyProtection="1">
      <alignment horizontal="center"/>
      <protection locked="0"/>
    </xf>
    <xf numFmtId="0" fontId="0" fillId="2" borderId="43" xfId="0" applyFill="1" applyBorder="1" applyAlignment="1" applyProtection="1">
      <alignment horizontal="center"/>
      <protection hidden="1"/>
    </xf>
    <xf numFmtId="0" fontId="0" fillId="2" borderId="18" xfId="0" applyFill="1" applyBorder="1" applyAlignment="1" applyProtection="1">
      <alignment horizontal="center"/>
      <protection hidden="1"/>
    </xf>
    <xf numFmtId="0" fontId="0" fillId="2" borderId="29" xfId="0" applyFill="1" applyBorder="1" applyAlignment="1" applyProtection="1">
      <alignment horizontal="center"/>
      <protection hidden="1"/>
    </xf>
    <xf numFmtId="0" fontId="0" fillId="2" borderId="32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right"/>
      <protection hidden="1"/>
    </xf>
    <xf numFmtId="0" fontId="0" fillId="2" borderId="8" xfId="0" applyFill="1" applyBorder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right"/>
      <protection hidden="1"/>
    </xf>
    <xf numFmtId="0" fontId="0" fillId="2" borderId="15" xfId="0" applyFill="1" applyBorder="1" applyAlignment="1" applyProtection="1">
      <alignment horizontal="center"/>
      <protection hidden="1"/>
    </xf>
    <xf numFmtId="0" fontId="0" fillId="2" borderId="43" xfId="0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right" vertical="center"/>
      <protection hidden="1"/>
    </xf>
    <xf numFmtId="165" fontId="0" fillId="2" borderId="6" xfId="0" applyNumberFormat="1" applyFill="1" applyBorder="1" applyAlignment="1" applyProtection="1">
      <alignment horizontal="right" vertical="center"/>
      <protection hidden="1"/>
    </xf>
    <xf numFmtId="165" fontId="0" fillId="2" borderId="1" xfId="0" applyNumberFormat="1" applyFill="1" applyBorder="1" applyAlignment="1" applyProtection="1">
      <alignment horizontal="right" vertical="center"/>
      <protection hidden="1"/>
    </xf>
    <xf numFmtId="0" fontId="0" fillId="3" borderId="44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right" wrapText="1"/>
      <protection hidden="1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 vertical="center"/>
      <protection hidden="1"/>
    </xf>
    <xf numFmtId="0" fontId="0" fillId="2" borderId="43" xfId="0" applyFill="1" applyBorder="1" applyAlignment="1" applyProtection="1">
      <protection locked="0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textRotation="90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textRotation="90"/>
      <protection locked="0"/>
    </xf>
    <xf numFmtId="0" fontId="0" fillId="2" borderId="47" xfId="0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vertical="top" wrapText="1"/>
      <protection hidden="1"/>
    </xf>
    <xf numFmtId="0" fontId="0" fillId="2" borderId="48" xfId="0" applyFill="1" applyBorder="1" applyAlignment="1" applyProtection="1">
      <alignment horizontal="right" wrapText="1"/>
      <protection hidden="1"/>
    </xf>
    <xf numFmtId="0" fontId="4" fillId="2" borderId="0" xfId="0" applyFont="1" applyFill="1" applyBorder="1" applyAlignment="1" applyProtection="1">
      <alignment vertical="top"/>
      <protection hidden="1"/>
    </xf>
    <xf numFmtId="0" fontId="4" fillId="2" borderId="43" xfId="0" applyFont="1" applyFill="1" applyBorder="1" applyAlignment="1" applyProtection="1">
      <alignment vertical="center" wrapText="1"/>
      <protection hidden="1"/>
    </xf>
    <xf numFmtId="0" fontId="4" fillId="2" borderId="43" xfId="0" applyFont="1" applyFill="1" applyBorder="1" applyAlignment="1" applyProtection="1">
      <alignment vertical="center"/>
      <protection hidden="1"/>
    </xf>
    <xf numFmtId="165" fontId="0" fillId="2" borderId="13" xfId="0" applyNumberFormat="1" applyFill="1" applyBorder="1" applyAlignment="1" applyProtection="1">
      <alignment horizontal="right" vertical="center"/>
      <protection hidden="1"/>
    </xf>
    <xf numFmtId="165" fontId="0" fillId="2" borderId="15" xfId="0" applyNumberFormat="1" applyFill="1" applyBorder="1" applyAlignment="1" applyProtection="1">
      <alignment horizontal="right" vertical="center"/>
      <protection hidden="1"/>
    </xf>
    <xf numFmtId="165" fontId="0" fillId="2" borderId="61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Protection="1">
      <protection locked="0"/>
    </xf>
    <xf numFmtId="0" fontId="0" fillId="2" borderId="11" xfId="0" applyFont="1" applyFill="1" applyBorder="1" applyAlignment="1" applyProtection="1">
      <alignment horizontal="right" vertical="center"/>
      <protection locked="0"/>
    </xf>
    <xf numFmtId="0" fontId="0" fillId="2" borderId="11" xfId="0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vertical="center"/>
      <protection locked="0"/>
    </xf>
    <xf numFmtId="165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9" xfId="0" applyFont="1" applyFill="1" applyBorder="1" applyAlignment="1" applyProtection="1">
      <alignment horizontal="right" vertical="center"/>
      <protection locked="0"/>
    </xf>
    <xf numFmtId="0" fontId="0" fillId="2" borderId="64" xfId="0" applyFill="1" applyBorder="1" applyProtection="1"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66" xfId="0" applyFill="1" applyBorder="1" applyAlignment="1" applyProtection="1">
      <alignment textRotation="90"/>
      <protection locked="0"/>
    </xf>
    <xf numFmtId="0" fontId="0" fillId="2" borderId="61" xfId="0" applyFill="1" applyBorder="1" applyAlignment="1" applyProtection="1">
      <alignment horizontal="center" vertical="center" textRotation="90" wrapText="1"/>
      <protection hidden="1"/>
    </xf>
    <xf numFmtId="0" fontId="0" fillId="2" borderId="12" xfId="0" applyFill="1" applyBorder="1" applyAlignment="1" applyProtection="1">
      <alignment horizontal="center" vertical="center" textRotation="90" wrapText="1"/>
      <protection hidden="1"/>
    </xf>
    <xf numFmtId="0" fontId="0" fillId="2" borderId="16" xfId="0" applyFill="1" applyBorder="1" applyAlignment="1" applyProtection="1">
      <alignment horizontal="center" vertical="center" textRotation="90" wrapText="1"/>
      <protection hidden="1"/>
    </xf>
    <xf numFmtId="0" fontId="0" fillId="2" borderId="6" xfId="0" applyFill="1" applyBorder="1" applyAlignment="1" applyProtection="1">
      <alignment horizontal="center" vertical="center" textRotation="90" wrapText="1"/>
      <protection hidden="1"/>
    </xf>
    <xf numFmtId="0" fontId="0" fillId="2" borderId="11" xfId="0" applyFill="1" applyBorder="1" applyAlignment="1" applyProtection="1">
      <alignment horizontal="center" vertical="center" textRotation="90" wrapText="1"/>
      <protection hidden="1"/>
    </xf>
    <xf numFmtId="0" fontId="0" fillId="2" borderId="15" xfId="0" applyFill="1" applyBorder="1" applyAlignment="1" applyProtection="1">
      <alignment horizontal="center" vertical="center" textRotation="90" wrapText="1"/>
      <protection hidden="1"/>
    </xf>
    <xf numFmtId="0" fontId="4" fillId="2" borderId="54" xfId="0" applyFont="1" applyFill="1" applyBorder="1" applyAlignment="1" applyProtection="1">
      <alignment horizontal="center" vertical="center" textRotation="90" wrapText="1"/>
      <protection hidden="1"/>
    </xf>
    <xf numFmtId="0" fontId="4" fillId="2" borderId="49" xfId="0" applyFont="1" applyFill="1" applyBorder="1" applyAlignment="1" applyProtection="1">
      <alignment horizontal="center" vertical="center" textRotation="90" wrapText="1"/>
      <protection hidden="1"/>
    </xf>
    <xf numFmtId="0" fontId="0" fillId="2" borderId="24" xfId="0" applyFill="1" applyBorder="1" applyAlignment="1" applyProtection="1">
      <alignment horizontal="center" vertical="center" textRotation="90" wrapText="1"/>
      <protection hidden="1"/>
    </xf>
    <xf numFmtId="0" fontId="0" fillId="2" borderId="47" xfId="0" applyFill="1" applyBorder="1" applyAlignment="1" applyProtection="1">
      <alignment horizontal="center" vertical="center" textRotation="90" wrapText="1"/>
      <protection hidden="1"/>
    </xf>
    <xf numFmtId="0" fontId="0" fillId="2" borderId="52" xfId="0" applyFill="1" applyBorder="1" applyAlignment="1" applyProtection="1">
      <alignment horizontal="center" vertical="center" textRotation="90" wrapText="1"/>
      <protection hidden="1"/>
    </xf>
    <xf numFmtId="0" fontId="0" fillId="2" borderId="57" xfId="0" applyFill="1" applyBorder="1" applyAlignment="1" applyProtection="1">
      <alignment horizontal="center"/>
      <protection locked="0"/>
    </xf>
    <xf numFmtId="0" fontId="0" fillId="2" borderId="65" xfId="0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2" borderId="40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49" fontId="0" fillId="2" borderId="51" xfId="0" applyNumberFormat="1" applyFill="1" applyBorder="1" applyAlignment="1" applyProtection="1">
      <alignment horizontal="center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49" fontId="0" fillId="2" borderId="42" xfId="0" applyNumberFormat="1" applyFill="1" applyBorder="1" applyAlignment="1" applyProtection="1">
      <alignment horizontal="center"/>
      <protection locked="0"/>
    </xf>
    <xf numFmtId="0" fontId="0" fillId="2" borderId="51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 vertical="center" textRotation="90" wrapText="1"/>
      <protection hidden="1"/>
    </xf>
    <xf numFmtId="0" fontId="0" fillId="2" borderId="60" xfId="0" applyFill="1" applyBorder="1" applyAlignment="1" applyProtection="1">
      <alignment horizontal="center" vertical="center" textRotation="90" wrapText="1"/>
      <protection hidden="1"/>
    </xf>
    <xf numFmtId="0" fontId="3" fillId="2" borderId="0" xfId="0" applyFont="1" applyFill="1" applyBorder="1" applyAlignment="1" applyProtection="1">
      <alignment horizontal="right" vertical="center"/>
      <protection locked="0"/>
    </xf>
    <xf numFmtId="165" fontId="0" fillId="2" borderId="0" xfId="0" applyNumberFormat="1" applyFont="1" applyFill="1" applyBorder="1" applyAlignment="1" applyProtection="1">
      <alignment horizontal="center" vertical="top" textRotation="90"/>
      <protection hidden="1"/>
    </xf>
    <xf numFmtId="0" fontId="0" fillId="2" borderId="28" xfId="0" applyFill="1" applyBorder="1" applyAlignment="1" applyProtection="1">
      <alignment horizontal="center" vertical="center" textRotation="90" wrapText="1"/>
      <protection locked="0"/>
    </xf>
    <xf numFmtId="0" fontId="0" fillId="0" borderId="27" xfId="0" applyBorder="1"/>
    <xf numFmtId="0" fontId="0" fillId="0" borderId="63" xfId="0" applyBorder="1"/>
    <xf numFmtId="0" fontId="0" fillId="2" borderId="21" xfId="0" applyFill="1" applyBorder="1" applyAlignment="1" applyProtection="1">
      <alignment horizontal="center" vertical="center" textRotation="90" wrapText="1"/>
      <protection locked="0"/>
    </xf>
    <xf numFmtId="0" fontId="0" fillId="0" borderId="22" xfId="0" applyBorder="1"/>
    <xf numFmtId="0" fontId="0" fillId="0" borderId="58" xfId="0" applyBorder="1"/>
    <xf numFmtId="0" fontId="0" fillId="2" borderId="26" xfId="0" applyFill="1" applyBorder="1" applyAlignment="1" applyProtection="1">
      <alignment horizontal="center" vertical="center" textRotation="90" wrapText="1"/>
      <protection hidden="1"/>
    </xf>
    <xf numFmtId="0" fontId="0" fillId="0" borderId="59" xfId="0" applyBorder="1" applyProtection="1">
      <protection hidden="1"/>
    </xf>
    <xf numFmtId="0" fontId="0" fillId="0" borderId="60" xfId="0" applyBorder="1" applyProtection="1">
      <protection hidden="1"/>
    </xf>
    <xf numFmtId="0" fontId="0" fillId="2" borderId="54" xfId="0" applyFill="1" applyBorder="1" applyAlignment="1" applyProtection="1">
      <alignment horizontal="center" vertical="center" textRotation="90" wrapText="1"/>
      <protection hidden="1"/>
    </xf>
    <xf numFmtId="0" fontId="0" fillId="2" borderId="49" xfId="0" applyFill="1" applyBorder="1" applyAlignment="1" applyProtection="1">
      <alignment horizontal="center" vertical="center" textRotation="90" wrapText="1"/>
      <protection hidden="1"/>
    </xf>
    <xf numFmtId="0" fontId="0" fillId="2" borderId="55" xfId="0" applyFill="1" applyBorder="1" applyAlignment="1" applyProtection="1">
      <alignment horizontal="center" vertical="center" textRotation="90" wrapText="1"/>
      <protection hidden="1"/>
    </xf>
    <xf numFmtId="0" fontId="4" fillId="2" borderId="56" xfId="0" applyFont="1" applyFill="1" applyBorder="1" applyAlignment="1" applyProtection="1">
      <alignment horizontal="right" vertical="center"/>
      <protection hidden="1"/>
    </xf>
    <xf numFmtId="0" fontId="4" fillId="2" borderId="57" xfId="0" applyFont="1" applyFill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16">
    <dxf>
      <font>
        <b/>
        <i val="0"/>
        <color theme="0"/>
      </font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strike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numFmt numFmtId="1" formatCode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FCE48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70"/>
  <sheetViews>
    <sheetView showGridLines="0" tabSelected="1" zoomScaleNormal="100" workbookViewId="0">
      <pane xSplit="2" ySplit="7" topLeftCell="C8" activePane="bottomRight" state="frozen"/>
      <selection pane="topRight" activeCell="B1" sqref="B1"/>
      <selection pane="bottomLeft" activeCell="A11" sqref="A11"/>
      <selection pane="bottomRight" activeCell="F57" sqref="F57"/>
    </sheetView>
  </sheetViews>
  <sheetFormatPr defaultColWidth="8.85546875" defaultRowHeight="15"/>
  <cols>
    <col min="1" max="1" width="3" style="3" bestFit="1" customWidth="1"/>
    <col min="2" max="2" width="19.7109375" style="1" bestFit="1" customWidth="1"/>
    <col min="3" max="7" width="6.28515625" style="2" customWidth="1"/>
    <col min="8" max="9" width="6.28515625" style="1" customWidth="1"/>
    <col min="10" max="10" width="4.140625" style="1" customWidth="1"/>
    <col min="11" max="11" width="7.28515625" style="1" customWidth="1"/>
    <col min="12" max="12" width="3.7109375" style="2" customWidth="1"/>
    <col min="13" max="13" width="7.7109375" style="1" customWidth="1"/>
    <col min="14" max="14" width="3.7109375" style="2" customWidth="1"/>
    <col min="15" max="15" width="8.140625" style="2" hidden="1" customWidth="1"/>
    <col min="16" max="16" width="1.85546875" style="2" customWidth="1"/>
    <col min="17" max="26" width="4.5703125" style="2" customWidth="1"/>
    <col min="27" max="148" width="4.5703125" style="3" customWidth="1"/>
    <col min="149" max="193" width="4.7109375" style="3" customWidth="1"/>
    <col min="194" max="16384" width="8.85546875" style="3"/>
  </cols>
  <sheetData>
    <row r="1" spans="1:148" ht="15.75" thickBot="1"/>
    <row r="2" spans="1:148" ht="15.75" thickBot="1">
      <c r="A2" s="145"/>
      <c r="B2" s="159"/>
      <c r="C2" s="162" t="s">
        <v>0</v>
      </c>
      <c r="D2" s="163"/>
      <c r="E2" s="163"/>
      <c r="F2" s="163"/>
      <c r="G2" s="163"/>
      <c r="H2" s="163"/>
      <c r="I2" s="164"/>
      <c r="J2" s="100"/>
      <c r="K2" s="165" t="s">
        <v>1</v>
      </c>
      <c r="L2" s="164"/>
      <c r="M2" s="169" t="s">
        <v>2</v>
      </c>
      <c r="N2" s="170"/>
      <c r="O2" s="109"/>
      <c r="P2" s="121"/>
      <c r="Q2" s="166" t="s">
        <v>3</v>
      </c>
      <c r="R2" s="167"/>
      <c r="S2" s="167"/>
      <c r="T2" s="167"/>
      <c r="U2" s="167"/>
      <c r="V2" s="167"/>
      <c r="W2" s="167"/>
      <c r="X2" s="168"/>
      <c r="Y2" s="166" t="s">
        <v>4</v>
      </c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8"/>
      <c r="AP2" s="166" t="s">
        <v>5</v>
      </c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8"/>
      <c r="BO2" s="166" t="s">
        <v>6</v>
      </c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8"/>
      <c r="CF2" s="166" t="s">
        <v>7</v>
      </c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8"/>
      <c r="DJ2" s="166" t="s">
        <v>8</v>
      </c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8"/>
      <c r="EA2" s="166" t="s">
        <v>9</v>
      </c>
      <c r="EB2" s="167"/>
      <c r="EC2" s="167"/>
      <c r="ED2" s="167"/>
      <c r="EE2" s="167"/>
      <c r="EF2" s="167"/>
      <c r="EG2" s="167"/>
      <c r="EH2" s="167"/>
      <c r="EI2" s="167"/>
      <c r="EJ2" s="168"/>
      <c r="EK2" s="166" t="s">
        <v>10</v>
      </c>
      <c r="EL2" s="167"/>
      <c r="EM2" s="167"/>
      <c r="EN2" s="167"/>
      <c r="EO2" s="167"/>
      <c r="EP2" s="167"/>
      <c r="EQ2" s="167"/>
      <c r="ER2" s="168"/>
    </row>
    <row r="3" spans="1:148" s="11" customFormat="1" ht="15" customHeight="1">
      <c r="A3" s="146"/>
      <c r="B3" s="160"/>
      <c r="C3" s="175" t="s">
        <v>11</v>
      </c>
      <c r="D3" s="178" t="s">
        <v>12</v>
      </c>
      <c r="E3" s="178" t="s">
        <v>13</v>
      </c>
      <c r="F3" s="178" t="s">
        <v>14</v>
      </c>
      <c r="G3" s="181" t="s">
        <v>15</v>
      </c>
      <c r="H3" s="148" t="s">
        <v>16</v>
      </c>
      <c r="I3" s="151" t="s">
        <v>17</v>
      </c>
      <c r="J3" s="154" t="s">
        <v>203</v>
      </c>
      <c r="K3" s="156" t="s">
        <v>18</v>
      </c>
      <c r="L3" s="171" t="s">
        <v>19</v>
      </c>
      <c r="M3" s="156" t="s">
        <v>20</v>
      </c>
      <c r="N3" s="181" t="s">
        <v>19</v>
      </c>
      <c r="O3" s="184"/>
      <c r="P3" s="122" t="s">
        <v>21</v>
      </c>
      <c r="Q3" s="4">
        <v>6</v>
      </c>
      <c r="R3" s="5">
        <v>12</v>
      </c>
      <c r="S3" s="5">
        <v>13</v>
      </c>
      <c r="T3" s="5">
        <v>19</v>
      </c>
      <c r="U3" s="5">
        <v>20</v>
      </c>
      <c r="V3" s="5">
        <v>26</v>
      </c>
      <c r="W3" s="5">
        <v>27</v>
      </c>
      <c r="X3" s="125">
        <v>28</v>
      </c>
      <c r="Y3" s="7">
        <v>2</v>
      </c>
      <c r="Z3" s="8">
        <v>2</v>
      </c>
      <c r="AA3" s="8">
        <v>3</v>
      </c>
      <c r="AB3" s="8">
        <v>9</v>
      </c>
      <c r="AC3" s="8">
        <v>9</v>
      </c>
      <c r="AD3" s="8">
        <v>10</v>
      </c>
      <c r="AE3" s="8">
        <v>14</v>
      </c>
      <c r="AF3" s="8">
        <v>16</v>
      </c>
      <c r="AG3" s="8">
        <v>16</v>
      </c>
      <c r="AH3" s="8">
        <v>17</v>
      </c>
      <c r="AI3" s="8">
        <v>21</v>
      </c>
      <c r="AJ3" s="8">
        <v>23</v>
      </c>
      <c r="AK3" s="8">
        <v>23</v>
      </c>
      <c r="AL3" s="8">
        <v>24</v>
      </c>
      <c r="AM3" s="8">
        <v>28</v>
      </c>
      <c r="AN3" s="8">
        <v>30</v>
      </c>
      <c r="AO3" s="9">
        <v>30</v>
      </c>
      <c r="AP3" s="10">
        <v>1</v>
      </c>
      <c r="AQ3" s="5">
        <v>4</v>
      </c>
      <c r="AR3" s="5">
        <v>5</v>
      </c>
      <c r="AS3" s="5">
        <v>5</v>
      </c>
      <c r="AT3" s="5">
        <v>5</v>
      </c>
      <c r="AU3" s="5">
        <v>6</v>
      </c>
      <c r="AV3" s="5">
        <v>6</v>
      </c>
      <c r="AW3" s="5">
        <v>7</v>
      </c>
      <c r="AX3" s="5">
        <v>7</v>
      </c>
      <c r="AY3" s="5">
        <v>7</v>
      </c>
      <c r="AZ3" s="5">
        <v>8</v>
      </c>
      <c r="BA3" s="5">
        <v>8</v>
      </c>
      <c r="BB3" s="5">
        <v>12</v>
      </c>
      <c r="BC3" s="5">
        <v>14</v>
      </c>
      <c r="BD3" s="5">
        <v>14</v>
      </c>
      <c r="BE3" s="5">
        <v>15</v>
      </c>
      <c r="BF3" s="5">
        <v>16</v>
      </c>
      <c r="BG3" s="5">
        <v>19</v>
      </c>
      <c r="BH3" s="5">
        <v>21</v>
      </c>
      <c r="BI3" s="5">
        <v>21</v>
      </c>
      <c r="BJ3" s="5">
        <v>22</v>
      </c>
      <c r="BK3" s="5">
        <v>26</v>
      </c>
      <c r="BL3" s="5">
        <v>28</v>
      </c>
      <c r="BM3" s="5">
        <v>28</v>
      </c>
      <c r="BN3" s="6">
        <v>29</v>
      </c>
      <c r="BO3" s="7">
        <v>2</v>
      </c>
      <c r="BP3" s="8">
        <v>4</v>
      </c>
      <c r="BQ3" s="8">
        <v>4</v>
      </c>
      <c r="BR3" s="8">
        <v>5</v>
      </c>
      <c r="BS3" s="8">
        <v>9</v>
      </c>
      <c r="BT3" s="8">
        <v>11</v>
      </c>
      <c r="BU3" s="8">
        <v>11</v>
      </c>
      <c r="BV3" s="8">
        <v>12</v>
      </c>
      <c r="BW3" s="8">
        <v>16</v>
      </c>
      <c r="BX3" s="8">
        <v>18</v>
      </c>
      <c r="BY3" s="8">
        <v>18</v>
      </c>
      <c r="BZ3" s="8">
        <v>19</v>
      </c>
      <c r="CA3" s="8">
        <v>23</v>
      </c>
      <c r="CB3" s="8">
        <v>25</v>
      </c>
      <c r="CC3" s="8">
        <v>25</v>
      </c>
      <c r="CD3" s="8">
        <v>26</v>
      </c>
      <c r="CE3" s="9">
        <v>30</v>
      </c>
      <c r="CF3" s="10">
        <v>2</v>
      </c>
      <c r="CG3" s="5">
        <v>2</v>
      </c>
      <c r="CH3" s="5">
        <v>3</v>
      </c>
      <c r="CI3" s="5">
        <v>7</v>
      </c>
      <c r="CJ3" s="5">
        <v>9</v>
      </c>
      <c r="CK3" s="5">
        <v>10</v>
      </c>
      <c r="CL3" s="5">
        <v>10</v>
      </c>
      <c r="CM3" s="5">
        <v>10</v>
      </c>
      <c r="CN3" s="5">
        <v>11</v>
      </c>
      <c r="CO3" s="5">
        <v>11</v>
      </c>
      <c r="CP3" s="5">
        <v>12</v>
      </c>
      <c r="CQ3" s="5">
        <v>12</v>
      </c>
      <c r="CR3" s="5">
        <v>13</v>
      </c>
      <c r="CS3" s="5">
        <v>13</v>
      </c>
      <c r="CT3" s="5">
        <v>14</v>
      </c>
      <c r="CU3" s="5">
        <v>14</v>
      </c>
      <c r="CV3" s="5">
        <v>15</v>
      </c>
      <c r="CW3" s="5">
        <v>15</v>
      </c>
      <c r="CX3" s="5">
        <v>16</v>
      </c>
      <c r="CY3" s="5">
        <v>16</v>
      </c>
      <c r="CZ3" s="5">
        <v>16</v>
      </c>
      <c r="DA3" s="5">
        <v>17</v>
      </c>
      <c r="DB3" s="5">
        <v>21</v>
      </c>
      <c r="DC3" s="5">
        <v>23</v>
      </c>
      <c r="DD3" s="5">
        <v>23</v>
      </c>
      <c r="DE3" s="5">
        <v>24</v>
      </c>
      <c r="DF3" s="5">
        <v>28</v>
      </c>
      <c r="DG3" s="5">
        <v>30</v>
      </c>
      <c r="DH3" s="5">
        <v>30</v>
      </c>
      <c r="DI3" s="6">
        <v>31</v>
      </c>
      <c r="DJ3" s="7">
        <v>4</v>
      </c>
      <c r="DK3" s="8">
        <v>6</v>
      </c>
      <c r="DL3" s="8">
        <v>6</v>
      </c>
      <c r="DM3" s="8">
        <v>7</v>
      </c>
      <c r="DN3" s="8">
        <v>11</v>
      </c>
      <c r="DO3" s="8">
        <v>13</v>
      </c>
      <c r="DP3" s="8">
        <v>13</v>
      </c>
      <c r="DQ3" s="8">
        <v>14</v>
      </c>
      <c r="DR3" s="8">
        <v>15</v>
      </c>
      <c r="DS3" s="8">
        <v>18</v>
      </c>
      <c r="DT3" s="8">
        <v>20</v>
      </c>
      <c r="DU3" s="8">
        <v>20</v>
      </c>
      <c r="DV3" s="8">
        <v>21</v>
      </c>
      <c r="DW3" s="8">
        <v>25</v>
      </c>
      <c r="DX3" s="8">
        <v>27</v>
      </c>
      <c r="DY3" s="8">
        <v>27</v>
      </c>
      <c r="DZ3" s="9">
        <v>28</v>
      </c>
      <c r="EA3" s="10">
        <v>3</v>
      </c>
      <c r="EB3" s="5">
        <v>3</v>
      </c>
      <c r="EC3" s="5">
        <v>4</v>
      </c>
      <c r="ED3" s="5">
        <v>10</v>
      </c>
      <c r="EE3" s="5">
        <v>11</v>
      </c>
      <c r="EF3" s="5">
        <v>17</v>
      </c>
      <c r="EG3" s="5">
        <v>18</v>
      </c>
      <c r="EH3" s="5">
        <v>24</v>
      </c>
      <c r="EI3" s="5">
        <v>24</v>
      </c>
      <c r="EJ3" s="6">
        <v>25</v>
      </c>
      <c r="EK3" s="7">
        <v>1</v>
      </c>
      <c r="EL3" s="8">
        <v>2</v>
      </c>
      <c r="EM3" s="8">
        <v>8</v>
      </c>
      <c r="EN3" s="8">
        <v>9</v>
      </c>
      <c r="EO3" s="8">
        <v>15</v>
      </c>
      <c r="EP3" s="8">
        <v>16</v>
      </c>
      <c r="EQ3" s="8">
        <v>23</v>
      </c>
      <c r="ER3" s="9">
        <v>30</v>
      </c>
    </row>
    <row r="4" spans="1:148" s="11" customFormat="1" ht="15" customHeight="1">
      <c r="A4" s="146"/>
      <c r="B4" s="160"/>
      <c r="C4" s="176"/>
      <c r="D4" s="179"/>
      <c r="E4" s="179"/>
      <c r="F4" s="179"/>
      <c r="G4" s="182"/>
      <c r="H4" s="149"/>
      <c r="I4" s="152"/>
      <c r="J4" s="155"/>
      <c r="K4" s="157"/>
      <c r="L4" s="171"/>
      <c r="M4" s="157"/>
      <c r="N4" s="171"/>
      <c r="O4" s="185"/>
      <c r="P4" s="123" t="s">
        <v>22</v>
      </c>
      <c r="Q4" s="12" t="s">
        <v>23</v>
      </c>
      <c r="R4" s="13" t="s">
        <v>24</v>
      </c>
      <c r="S4" s="13" t="s">
        <v>23</v>
      </c>
      <c r="T4" s="13" t="s">
        <v>24</v>
      </c>
      <c r="U4" s="13" t="s">
        <v>23</v>
      </c>
      <c r="V4" s="13" t="s">
        <v>24</v>
      </c>
      <c r="W4" s="13" t="s">
        <v>23</v>
      </c>
      <c r="X4" s="15" t="s">
        <v>25</v>
      </c>
      <c r="Y4" s="12" t="s">
        <v>24</v>
      </c>
      <c r="Z4" s="13" t="s">
        <v>24</v>
      </c>
      <c r="AA4" s="13" t="s">
        <v>23</v>
      </c>
      <c r="AB4" s="13" t="s">
        <v>24</v>
      </c>
      <c r="AC4" s="13" t="s">
        <v>24</v>
      </c>
      <c r="AD4" s="13" t="s">
        <v>23</v>
      </c>
      <c r="AE4" s="13" t="s">
        <v>26</v>
      </c>
      <c r="AF4" s="13" t="s">
        <v>24</v>
      </c>
      <c r="AG4" s="13" t="s">
        <v>24</v>
      </c>
      <c r="AH4" s="13" t="s">
        <v>23</v>
      </c>
      <c r="AI4" s="13" t="s">
        <v>26</v>
      </c>
      <c r="AJ4" s="13" t="s">
        <v>24</v>
      </c>
      <c r="AK4" s="13" t="s">
        <v>24</v>
      </c>
      <c r="AL4" s="13" t="s">
        <v>23</v>
      </c>
      <c r="AM4" s="13" t="s">
        <v>26</v>
      </c>
      <c r="AN4" s="13" t="s">
        <v>24</v>
      </c>
      <c r="AO4" s="15" t="s">
        <v>24</v>
      </c>
      <c r="AP4" s="16" t="s">
        <v>23</v>
      </c>
      <c r="AQ4" s="13" t="s">
        <v>27</v>
      </c>
      <c r="AR4" s="13" t="s">
        <v>26</v>
      </c>
      <c r="AS4" s="13" t="s">
        <v>26</v>
      </c>
      <c r="AT4" s="13" t="s">
        <v>26</v>
      </c>
      <c r="AU4" s="13" t="s">
        <v>28</v>
      </c>
      <c r="AV4" s="13" t="s">
        <v>28</v>
      </c>
      <c r="AW4" s="13" t="s">
        <v>24</v>
      </c>
      <c r="AX4" s="13" t="s">
        <v>24</v>
      </c>
      <c r="AY4" s="13" t="s">
        <v>24</v>
      </c>
      <c r="AZ4" s="13" t="s">
        <v>23</v>
      </c>
      <c r="BA4" s="13" t="s">
        <v>23</v>
      </c>
      <c r="BB4" s="13" t="s">
        <v>26</v>
      </c>
      <c r="BC4" s="13" t="s">
        <v>24</v>
      </c>
      <c r="BD4" s="13" t="s">
        <v>24</v>
      </c>
      <c r="BE4" s="13" t="s">
        <v>23</v>
      </c>
      <c r="BF4" s="13" t="s">
        <v>25</v>
      </c>
      <c r="BG4" s="13" t="s">
        <v>26</v>
      </c>
      <c r="BH4" s="13" t="s">
        <v>24</v>
      </c>
      <c r="BI4" s="13" t="s">
        <v>24</v>
      </c>
      <c r="BJ4" s="13" t="s">
        <v>23</v>
      </c>
      <c r="BK4" s="13" t="s">
        <v>26</v>
      </c>
      <c r="BL4" s="13" t="s">
        <v>24</v>
      </c>
      <c r="BM4" s="13" t="s">
        <v>24</v>
      </c>
      <c r="BN4" s="14" t="s">
        <v>23</v>
      </c>
      <c r="BO4" s="12" t="s">
        <v>26</v>
      </c>
      <c r="BP4" s="13" t="s">
        <v>24</v>
      </c>
      <c r="BQ4" s="13" t="s">
        <v>24</v>
      </c>
      <c r="BR4" s="13" t="s">
        <v>23</v>
      </c>
      <c r="BS4" s="13" t="s">
        <v>26</v>
      </c>
      <c r="BT4" s="13" t="s">
        <v>24</v>
      </c>
      <c r="BU4" s="13" t="s">
        <v>24</v>
      </c>
      <c r="BV4" s="13" t="s">
        <v>23</v>
      </c>
      <c r="BW4" s="13" t="s">
        <v>26</v>
      </c>
      <c r="BX4" s="13" t="s">
        <v>24</v>
      </c>
      <c r="BY4" s="13" t="s">
        <v>24</v>
      </c>
      <c r="BZ4" s="13" t="s">
        <v>23</v>
      </c>
      <c r="CA4" s="13" t="s">
        <v>26</v>
      </c>
      <c r="CB4" s="13" t="s">
        <v>24</v>
      </c>
      <c r="CC4" s="13" t="s">
        <v>24</v>
      </c>
      <c r="CD4" s="13" t="s">
        <v>23</v>
      </c>
      <c r="CE4" s="15" t="s">
        <v>26</v>
      </c>
      <c r="CF4" s="16" t="s">
        <v>24</v>
      </c>
      <c r="CG4" s="13" t="s">
        <v>24</v>
      </c>
      <c r="CH4" s="13" t="s">
        <v>23</v>
      </c>
      <c r="CI4" s="13" t="s">
        <v>26</v>
      </c>
      <c r="CJ4" s="13" t="s">
        <v>24</v>
      </c>
      <c r="CK4" s="13" t="s">
        <v>23</v>
      </c>
      <c r="CL4" s="13" t="s">
        <v>23</v>
      </c>
      <c r="CM4" s="13" t="s">
        <v>23</v>
      </c>
      <c r="CN4" s="13" t="s">
        <v>25</v>
      </c>
      <c r="CO4" s="13" t="s">
        <v>25</v>
      </c>
      <c r="CP4" s="13" t="s">
        <v>29</v>
      </c>
      <c r="CQ4" s="13" t="s">
        <v>29</v>
      </c>
      <c r="CR4" s="13" t="s">
        <v>27</v>
      </c>
      <c r="CS4" s="13" t="s">
        <v>27</v>
      </c>
      <c r="CT4" s="13" t="s">
        <v>26</v>
      </c>
      <c r="CU4" s="13" t="s">
        <v>26</v>
      </c>
      <c r="CV4" s="13" t="s">
        <v>28</v>
      </c>
      <c r="CW4" s="13" t="s">
        <v>28</v>
      </c>
      <c r="CX4" s="13" t="s">
        <v>24</v>
      </c>
      <c r="CY4" s="13" t="s">
        <v>24</v>
      </c>
      <c r="CZ4" s="13" t="s">
        <v>24</v>
      </c>
      <c r="DA4" s="13" t="s">
        <v>23</v>
      </c>
      <c r="DB4" s="13" t="s">
        <v>26</v>
      </c>
      <c r="DC4" s="13" t="s">
        <v>24</v>
      </c>
      <c r="DD4" s="13" t="s">
        <v>24</v>
      </c>
      <c r="DE4" s="13" t="s">
        <v>23</v>
      </c>
      <c r="DF4" s="13" t="s">
        <v>26</v>
      </c>
      <c r="DG4" s="13" t="s">
        <v>24</v>
      </c>
      <c r="DH4" s="13" t="s">
        <v>24</v>
      </c>
      <c r="DI4" s="14" t="s">
        <v>23</v>
      </c>
      <c r="DJ4" s="12" t="s">
        <v>26</v>
      </c>
      <c r="DK4" s="13" t="s">
        <v>24</v>
      </c>
      <c r="DL4" s="13" t="s">
        <v>24</v>
      </c>
      <c r="DM4" s="13" t="s">
        <v>23</v>
      </c>
      <c r="DN4" s="13" t="s">
        <v>26</v>
      </c>
      <c r="DO4" s="13" t="s">
        <v>24</v>
      </c>
      <c r="DP4" s="13" t="s">
        <v>24</v>
      </c>
      <c r="DQ4" s="13" t="s">
        <v>23</v>
      </c>
      <c r="DR4" s="13" t="s">
        <v>25</v>
      </c>
      <c r="DS4" s="13" t="s">
        <v>26</v>
      </c>
      <c r="DT4" s="13" t="s">
        <v>24</v>
      </c>
      <c r="DU4" s="13" t="s">
        <v>24</v>
      </c>
      <c r="DV4" s="13" t="s">
        <v>23</v>
      </c>
      <c r="DW4" s="13" t="s">
        <v>26</v>
      </c>
      <c r="DX4" s="13" t="s">
        <v>24</v>
      </c>
      <c r="DY4" s="13" t="s">
        <v>24</v>
      </c>
      <c r="DZ4" s="15" t="s">
        <v>23</v>
      </c>
      <c r="EA4" s="16" t="s">
        <v>24</v>
      </c>
      <c r="EB4" s="13" t="s">
        <v>24</v>
      </c>
      <c r="EC4" s="13" t="s">
        <v>23</v>
      </c>
      <c r="ED4" s="13" t="s">
        <v>24</v>
      </c>
      <c r="EE4" s="13" t="s">
        <v>23</v>
      </c>
      <c r="EF4" s="13" t="s">
        <v>24</v>
      </c>
      <c r="EG4" s="13" t="s">
        <v>23</v>
      </c>
      <c r="EH4" s="13" t="s">
        <v>24</v>
      </c>
      <c r="EI4" s="13" t="s">
        <v>24</v>
      </c>
      <c r="EJ4" s="14" t="s">
        <v>23</v>
      </c>
      <c r="EK4" s="12" t="s">
        <v>24</v>
      </c>
      <c r="EL4" s="13" t="s">
        <v>23</v>
      </c>
      <c r="EM4" s="13" t="s">
        <v>24</v>
      </c>
      <c r="EN4" s="13" t="s">
        <v>23</v>
      </c>
      <c r="EO4" s="13" t="s">
        <v>24</v>
      </c>
      <c r="EP4" s="16" t="s">
        <v>23</v>
      </c>
      <c r="EQ4" s="13" t="s">
        <v>23</v>
      </c>
      <c r="ER4" s="15" t="s">
        <v>23</v>
      </c>
    </row>
    <row r="5" spans="1:148" s="11" customFormat="1">
      <c r="A5" s="146"/>
      <c r="B5" s="160"/>
      <c r="C5" s="176"/>
      <c r="D5" s="179"/>
      <c r="E5" s="179"/>
      <c r="F5" s="179"/>
      <c r="G5" s="182"/>
      <c r="H5" s="149"/>
      <c r="I5" s="152"/>
      <c r="J5" s="155"/>
      <c r="K5" s="157"/>
      <c r="L5" s="171"/>
      <c r="M5" s="157"/>
      <c r="N5" s="171"/>
      <c r="O5" s="185"/>
      <c r="P5" s="123" t="s">
        <v>30</v>
      </c>
      <c r="Q5" s="17"/>
      <c r="R5" s="18">
        <v>3.5</v>
      </c>
      <c r="S5" s="18"/>
      <c r="T5" s="18">
        <v>3.5</v>
      </c>
      <c r="U5" s="18"/>
      <c r="V5" s="18">
        <v>3.5</v>
      </c>
      <c r="W5" s="18"/>
      <c r="X5" s="20"/>
      <c r="Y5" s="17">
        <v>3.5</v>
      </c>
      <c r="Z5" s="18">
        <v>3.5</v>
      </c>
      <c r="AA5" s="18"/>
      <c r="AB5" s="18">
        <v>3.5</v>
      </c>
      <c r="AC5" s="18">
        <v>3.5</v>
      </c>
      <c r="AD5" s="18"/>
      <c r="AE5" s="18"/>
      <c r="AF5" s="18">
        <v>3.5</v>
      </c>
      <c r="AG5" s="18">
        <v>3.5</v>
      </c>
      <c r="AH5" s="18"/>
      <c r="AI5" s="18"/>
      <c r="AJ5" s="18">
        <v>3.5</v>
      </c>
      <c r="AK5" s="18">
        <v>3.5</v>
      </c>
      <c r="AL5" s="18"/>
      <c r="AM5" s="18"/>
      <c r="AN5" s="18">
        <v>6</v>
      </c>
      <c r="AO5" s="20">
        <v>6</v>
      </c>
      <c r="AP5" s="21"/>
      <c r="AQ5" s="18"/>
      <c r="AR5" s="18"/>
      <c r="AS5" s="18"/>
      <c r="AT5" s="18"/>
      <c r="AU5" s="18">
        <v>3.5</v>
      </c>
      <c r="AV5" s="18">
        <v>3.5</v>
      </c>
      <c r="AW5" s="18">
        <v>3.5</v>
      </c>
      <c r="AX5" s="18">
        <v>3.5</v>
      </c>
      <c r="AY5" s="18">
        <v>3.5</v>
      </c>
      <c r="AZ5" s="18"/>
      <c r="BA5" s="18"/>
      <c r="BB5" s="18"/>
      <c r="BC5" s="18">
        <v>6</v>
      </c>
      <c r="BD5" s="18">
        <v>6</v>
      </c>
      <c r="BE5" s="18"/>
      <c r="BF5" s="18"/>
      <c r="BG5" s="18"/>
      <c r="BH5" s="18">
        <v>3.5</v>
      </c>
      <c r="BI5" s="18">
        <v>3.5</v>
      </c>
      <c r="BJ5" s="18"/>
      <c r="BK5" s="18"/>
      <c r="BL5" s="18">
        <v>3.5</v>
      </c>
      <c r="BM5" s="18">
        <v>6</v>
      </c>
      <c r="BN5" s="19"/>
      <c r="BO5" s="17"/>
      <c r="BP5" s="18">
        <v>3.5</v>
      </c>
      <c r="BQ5" s="18">
        <v>3.5</v>
      </c>
      <c r="BR5" s="18"/>
      <c r="BS5" s="18"/>
      <c r="BT5" s="18">
        <v>3.5</v>
      </c>
      <c r="BU5" s="18">
        <v>3.5</v>
      </c>
      <c r="BV5" s="18"/>
      <c r="BW5" s="18"/>
      <c r="BX5" s="18">
        <v>3.5</v>
      </c>
      <c r="BY5" s="18">
        <v>3.5</v>
      </c>
      <c r="BZ5" s="18"/>
      <c r="CA5" s="18"/>
      <c r="CB5" s="18">
        <v>3.5</v>
      </c>
      <c r="CC5" s="18">
        <v>6</v>
      </c>
      <c r="CD5" s="18"/>
      <c r="CE5" s="20"/>
      <c r="CF5" s="21">
        <v>3.5</v>
      </c>
      <c r="CG5" s="18">
        <v>6</v>
      </c>
      <c r="CH5" s="18"/>
      <c r="CI5" s="18"/>
      <c r="CJ5" s="18">
        <v>3.5</v>
      </c>
      <c r="CK5" s="18"/>
      <c r="CL5" s="18"/>
      <c r="CM5" s="18"/>
      <c r="CN5" s="18">
        <v>3.5</v>
      </c>
      <c r="CO5" s="18">
        <v>3.5</v>
      </c>
      <c r="CP5" s="18">
        <v>3.5</v>
      </c>
      <c r="CQ5" s="18">
        <v>3.5</v>
      </c>
      <c r="CR5" s="18">
        <v>3.5</v>
      </c>
      <c r="CS5" s="18">
        <v>3.5</v>
      </c>
      <c r="CT5" s="18"/>
      <c r="CU5" s="18"/>
      <c r="CV5" s="18">
        <v>3.5</v>
      </c>
      <c r="CW5" s="18">
        <v>3.5</v>
      </c>
      <c r="CX5" s="18">
        <v>3.5</v>
      </c>
      <c r="CY5" s="18">
        <v>3.5</v>
      </c>
      <c r="CZ5" s="18">
        <v>3.5</v>
      </c>
      <c r="DA5" s="18"/>
      <c r="DB5" s="18"/>
      <c r="DC5" s="18">
        <v>3.5</v>
      </c>
      <c r="DD5" s="18">
        <v>6</v>
      </c>
      <c r="DE5" s="18"/>
      <c r="DF5" s="18"/>
      <c r="DG5" s="18">
        <v>3.5</v>
      </c>
      <c r="DH5" s="18">
        <v>3.5</v>
      </c>
      <c r="DI5" s="19"/>
      <c r="DJ5" s="17"/>
      <c r="DK5" s="18">
        <v>3.5</v>
      </c>
      <c r="DL5" s="18">
        <v>3.5</v>
      </c>
      <c r="DM5" s="18"/>
      <c r="DN5" s="18"/>
      <c r="DO5" s="18">
        <v>3.5</v>
      </c>
      <c r="DP5" s="18">
        <v>6</v>
      </c>
      <c r="DQ5" s="18"/>
      <c r="DR5" s="18"/>
      <c r="DS5" s="18"/>
      <c r="DT5" s="18">
        <v>3.5</v>
      </c>
      <c r="DU5" s="18">
        <v>3.5</v>
      </c>
      <c r="DV5" s="18"/>
      <c r="DW5" s="18"/>
      <c r="DX5" s="18">
        <v>3.5</v>
      </c>
      <c r="DY5" s="18">
        <v>3.5</v>
      </c>
      <c r="DZ5" s="20"/>
      <c r="EA5" s="21">
        <v>6</v>
      </c>
      <c r="EB5" s="18">
        <v>6</v>
      </c>
      <c r="EC5" s="18"/>
      <c r="ED5" s="18">
        <v>3.5</v>
      </c>
      <c r="EE5" s="18"/>
      <c r="EF5" s="18">
        <v>3.5</v>
      </c>
      <c r="EG5" s="18"/>
      <c r="EH5" s="18">
        <v>3.5</v>
      </c>
      <c r="EI5" s="18">
        <v>3.5</v>
      </c>
      <c r="EJ5" s="19"/>
      <c r="EK5" s="17">
        <v>3.5</v>
      </c>
      <c r="EL5" s="18"/>
      <c r="EM5" s="18">
        <v>3.5</v>
      </c>
      <c r="EN5" s="18"/>
      <c r="EO5" s="18">
        <v>3.5</v>
      </c>
      <c r="EP5" s="21"/>
      <c r="EQ5" s="18"/>
      <c r="ER5" s="20"/>
    </row>
    <row r="6" spans="1:148" s="11" customFormat="1">
      <c r="A6" s="146"/>
      <c r="B6" s="160"/>
      <c r="C6" s="176"/>
      <c r="D6" s="179"/>
      <c r="E6" s="179"/>
      <c r="F6" s="179"/>
      <c r="G6" s="182"/>
      <c r="H6" s="149"/>
      <c r="I6" s="152"/>
      <c r="J6" s="155"/>
      <c r="K6" s="157"/>
      <c r="L6" s="171"/>
      <c r="M6" s="157"/>
      <c r="N6" s="171"/>
      <c r="O6" s="185"/>
      <c r="P6" s="123" t="s">
        <v>31</v>
      </c>
      <c r="Q6" s="12">
        <v>58</v>
      </c>
      <c r="R6" s="13">
        <v>86</v>
      </c>
      <c r="S6" s="13">
        <v>55</v>
      </c>
      <c r="T6" s="13">
        <v>96</v>
      </c>
      <c r="U6" s="13">
        <v>60</v>
      </c>
      <c r="V6" s="13">
        <v>120</v>
      </c>
      <c r="W6" s="13">
        <v>60</v>
      </c>
      <c r="X6" s="15">
        <v>105</v>
      </c>
      <c r="Y6" s="12">
        <v>119</v>
      </c>
      <c r="Z6" s="13">
        <v>140</v>
      </c>
      <c r="AA6" s="13">
        <v>68</v>
      </c>
      <c r="AB6" s="13">
        <v>103</v>
      </c>
      <c r="AC6" s="13">
        <v>151</v>
      </c>
      <c r="AD6" s="13">
        <v>77</v>
      </c>
      <c r="AE6" s="13">
        <v>51</v>
      </c>
      <c r="AF6" s="13">
        <v>107</v>
      </c>
      <c r="AG6" s="13">
        <v>150</v>
      </c>
      <c r="AH6" s="13">
        <v>72</v>
      </c>
      <c r="AI6" s="13">
        <v>50</v>
      </c>
      <c r="AJ6" s="13">
        <v>105</v>
      </c>
      <c r="AK6" s="13">
        <v>135</v>
      </c>
      <c r="AL6" s="13">
        <v>75</v>
      </c>
      <c r="AM6" s="13">
        <v>50</v>
      </c>
      <c r="AN6" s="13">
        <v>135</v>
      </c>
      <c r="AO6" s="15">
        <v>135</v>
      </c>
      <c r="AP6" s="16">
        <v>75</v>
      </c>
      <c r="AQ6" s="13">
        <v>150</v>
      </c>
      <c r="AR6" s="13">
        <v>75</v>
      </c>
      <c r="AS6" s="13">
        <v>120</v>
      </c>
      <c r="AT6" s="13">
        <v>120</v>
      </c>
      <c r="AU6" s="13">
        <v>130</v>
      </c>
      <c r="AV6" s="13">
        <v>130</v>
      </c>
      <c r="AW6" s="13">
        <v>100</v>
      </c>
      <c r="AX6" s="13">
        <v>130</v>
      </c>
      <c r="AY6" s="13">
        <v>130</v>
      </c>
      <c r="AZ6" s="13">
        <v>75</v>
      </c>
      <c r="BA6" s="13">
        <v>155</v>
      </c>
      <c r="BB6" s="13">
        <v>60</v>
      </c>
      <c r="BC6" s="13">
        <v>115</v>
      </c>
      <c r="BD6" s="13">
        <v>125</v>
      </c>
      <c r="BE6" s="13">
        <v>75</v>
      </c>
      <c r="BF6" s="13">
        <v>75</v>
      </c>
      <c r="BG6" s="13">
        <v>60</v>
      </c>
      <c r="BH6" s="13">
        <v>110</v>
      </c>
      <c r="BI6" s="13">
        <v>150</v>
      </c>
      <c r="BJ6" s="13">
        <v>75</v>
      </c>
      <c r="BK6" s="13">
        <v>60</v>
      </c>
      <c r="BL6" s="13">
        <v>110</v>
      </c>
      <c r="BM6" s="13">
        <v>130</v>
      </c>
      <c r="BN6" s="14">
        <v>75</v>
      </c>
      <c r="BO6" s="12">
        <v>60</v>
      </c>
      <c r="BP6" s="13">
        <v>120</v>
      </c>
      <c r="BQ6" s="13">
        <v>165</v>
      </c>
      <c r="BR6" s="13">
        <v>75</v>
      </c>
      <c r="BS6" s="13">
        <v>60</v>
      </c>
      <c r="BT6" s="13">
        <v>120</v>
      </c>
      <c r="BU6" s="13">
        <v>195</v>
      </c>
      <c r="BV6" s="13">
        <v>75</v>
      </c>
      <c r="BW6" s="13">
        <v>60</v>
      </c>
      <c r="BX6" s="13">
        <v>165</v>
      </c>
      <c r="BY6" s="13">
        <v>195</v>
      </c>
      <c r="BZ6" s="13">
        <v>75</v>
      </c>
      <c r="CA6" s="13">
        <v>100</v>
      </c>
      <c r="CB6" s="13">
        <v>115</v>
      </c>
      <c r="CC6" s="13">
        <v>170</v>
      </c>
      <c r="CD6" s="13">
        <v>75</v>
      </c>
      <c r="CE6" s="15">
        <v>60</v>
      </c>
      <c r="CF6" s="16">
        <v>125</v>
      </c>
      <c r="CG6" s="13">
        <v>150</v>
      </c>
      <c r="CH6" s="13">
        <v>75</v>
      </c>
      <c r="CI6" s="13">
        <v>60</v>
      </c>
      <c r="CJ6" s="13">
        <v>125</v>
      </c>
      <c r="CK6" s="13">
        <v>75</v>
      </c>
      <c r="CL6" s="13">
        <v>124</v>
      </c>
      <c r="CM6" s="13">
        <v>124</v>
      </c>
      <c r="CN6" s="13">
        <v>105</v>
      </c>
      <c r="CO6" s="13">
        <v>105</v>
      </c>
      <c r="CP6" s="13">
        <v>110</v>
      </c>
      <c r="CQ6" s="13">
        <v>110</v>
      </c>
      <c r="CR6" s="13">
        <v>127</v>
      </c>
      <c r="CS6" s="13">
        <v>127</v>
      </c>
      <c r="CT6" s="13">
        <v>125</v>
      </c>
      <c r="CU6" s="13">
        <v>125</v>
      </c>
      <c r="CV6" s="13">
        <v>102</v>
      </c>
      <c r="CW6" s="13">
        <v>102</v>
      </c>
      <c r="CX6" s="13">
        <v>110</v>
      </c>
      <c r="CY6" s="13">
        <v>104</v>
      </c>
      <c r="CZ6" s="13">
        <v>104</v>
      </c>
      <c r="DA6" s="13">
        <v>75</v>
      </c>
      <c r="DB6" s="13">
        <v>75</v>
      </c>
      <c r="DC6" s="13">
        <v>135</v>
      </c>
      <c r="DD6" s="13">
        <v>115</v>
      </c>
      <c r="DE6" s="13">
        <v>75</v>
      </c>
      <c r="DF6" s="13">
        <v>60</v>
      </c>
      <c r="DG6" s="13">
        <v>105</v>
      </c>
      <c r="DH6" s="13">
        <v>140</v>
      </c>
      <c r="DI6" s="14">
        <v>75</v>
      </c>
      <c r="DJ6" s="12">
        <v>60</v>
      </c>
      <c r="DK6" s="13">
        <v>100</v>
      </c>
      <c r="DL6" s="13">
        <v>150</v>
      </c>
      <c r="DM6" s="13">
        <v>75</v>
      </c>
      <c r="DN6" s="13">
        <v>60</v>
      </c>
      <c r="DO6" s="13">
        <v>100</v>
      </c>
      <c r="DP6" s="13">
        <v>130</v>
      </c>
      <c r="DQ6" s="13">
        <v>75</v>
      </c>
      <c r="DR6" s="13">
        <v>75</v>
      </c>
      <c r="DS6" s="13">
        <v>60</v>
      </c>
      <c r="DT6" s="13">
        <v>110</v>
      </c>
      <c r="DU6" s="13">
        <v>175</v>
      </c>
      <c r="DV6" s="13">
        <v>75</v>
      </c>
      <c r="DW6" s="13">
        <v>60</v>
      </c>
      <c r="DX6" s="13">
        <v>100</v>
      </c>
      <c r="DY6" s="13">
        <v>140</v>
      </c>
      <c r="DZ6" s="15">
        <v>75</v>
      </c>
      <c r="EA6" s="16">
        <v>115</v>
      </c>
      <c r="EB6" s="13">
        <v>125</v>
      </c>
      <c r="EC6" s="13">
        <v>75</v>
      </c>
      <c r="ED6" s="13">
        <v>125</v>
      </c>
      <c r="EE6" s="13">
        <v>80</v>
      </c>
      <c r="EF6" s="13">
        <v>110</v>
      </c>
      <c r="EG6" s="13">
        <v>75</v>
      </c>
      <c r="EH6" s="13">
        <v>100</v>
      </c>
      <c r="EI6" s="13">
        <v>120</v>
      </c>
      <c r="EJ6" s="14">
        <v>75</v>
      </c>
      <c r="EK6" s="12">
        <v>130</v>
      </c>
      <c r="EL6" s="13">
        <v>65</v>
      </c>
      <c r="EM6" s="13">
        <v>125</v>
      </c>
      <c r="EN6" s="13">
        <v>65</v>
      </c>
      <c r="EO6" s="13">
        <v>85</v>
      </c>
      <c r="EP6" s="13">
        <v>65</v>
      </c>
      <c r="EQ6" s="13">
        <v>65</v>
      </c>
      <c r="ER6" s="15">
        <v>65</v>
      </c>
    </row>
    <row r="7" spans="1:148" s="34" customFormat="1" ht="128.25" thickBot="1">
      <c r="A7" s="147"/>
      <c r="B7" s="161"/>
      <c r="C7" s="177"/>
      <c r="D7" s="180"/>
      <c r="E7" s="180"/>
      <c r="F7" s="180"/>
      <c r="G7" s="183"/>
      <c r="H7" s="150"/>
      <c r="I7" s="153"/>
      <c r="J7" s="155"/>
      <c r="K7" s="158"/>
      <c r="L7" s="172"/>
      <c r="M7" s="158"/>
      <c r="N7" s="172"/>
      <c r="O7" s="186"/>
      <c r="P7" s="124"/>
      <c r="Q7" s="22" t="s">
        <v>32</v>
      </c>
      <c r="R7" s="23" t="s">
        <v>33</v>
      </c>
      <c r="S7" s="23" t="s">
        <v>34</v>
      </c>
      <c r="T7" s="23" t="s">
        <v>35</v>
      </c>
      <c r="U7" s="23" t="s">
        <v>36</v>
      </c>
      <c r="V7" s="23" t="s">
        <v>37</v>
      </c>
      <c r="W7" s="23" t="s">
        <v>38</v>
      </c>
      <c r="X7" s="126" t="s">
        <v>39</v>
      </c>
      <c r="Y7" s="22" t="s">
        <v>40</v>
      </c>
      <c r="Z7" s="23" t="s">
        <v>41</v>
      </c>
      <c r="AA7" s="24" t="s">
        <v>42</v>
      </c>
      <c r="AB7" s="24" t="s">
        <v>43</v>
      </c>
      <c r="AC7" s="24" t="s">
        <v>44</v>
      </c>
      <c r="AD7" s="24" t="s">
        <v>45</v>
      </c>
      <c r="AE7" s="24" t="s">
        <v>46</v>
      </c>
      <c r="AF7" s="24" t="s">
        <v>47</v>
      </c>
      <c r="AG7" s="24" t="s">
        <v>48</v>
      </c>
      <c r="AH7" s="24" t="s">
        <v>49</v>
      </c>
      <c r="AI7" s="24" t="s">
        <v>50</v>
      </c>
      <c r="AJ7" s="24" t="s">
        <v>51</v>
      </c>
      <c r="AK7" s="24" t="s">
        <v>52</v>
      </c>
      <c r="AL7" s="24" t="s">
        <v>53</v>
      </c>
      <c r="AM7" s="24" t="s">
        <v>54</v>
      </c>
      <c r="AN7" s="25" t="s">
        <v>55</v>
      </c>
      <c r="AO7" s="26" t="s">
        <v>56</v>
      </c>
      <c r="AP7" s="27" t="s">
        <v>57</v>
      </c>
      <c r="AQ7" s="23" t="s">
        <v>58</v>
      </c>
      <c r="AR7" s="23" t="s">
        <v>59</v>
      </c>
      <c r="AS7" s="23" t="s">
        <v>60</v>
      </c>
      <c r="AT7" s="23" t="s">
        <v>61</v>
      </c>
      <c r="AU7" s="23" t="s">
        <v>62</v>
      </c>
      <c r="AV7" s="23" t="s">
        <v>63</v>
      </c>
      <c r="AW7" s="23" t="s">
        <v>64</v>
      </c>
      <c r="AX7" s="23" t="s">
        <v>65</v>
      </c>
      <c r="AY7" s="23" t="s">
        <v>66</v>
      </c>
      <c r="AZ7" s="24" t="s">
        <v>54</v>
      </c>
      <c r="BA7" s="23" t="s">
        <v>67</v>
      </c>
      <c r="BB7" s="23" t="s">
        <v>49</v>
      </c>
      <c r="BC7" s="28" t="s">
        <v>68</v>
      </c>
      <c r="BD7" s="28" t="s">
        <v>68</v>
      </c>
      <c r="BE7" s="24" t="s">
        <v>69</v>
      </c>
      <c r="BF7" s="24" t="s">
        <v>70</v>
      </c>
      <c r="BG7" s="24" t="s">
        <v>45</v>
      </c>
      <c r="BH7" s="24" t="s">
        <v>71</v>
      </c>
      <c r="BI7" s="24" t="s">
        <v>72</v>
      </c>
      <c r="BJ7" s="24" t="s">
        <v>73</v>
      </c>
      <c r="BK7" s="24" t="s">
        <v>74</v>
      </c>
      <c r="BL7" s="24" t="s">
        <v>75</v>
      </c>
      <c r="BM7" s="24" t="s">
        <v>76</v>
      </c>
      <c r="BN7" s="29" t="s">
        <v>77</v>
      </c>
      <c r="BO7" s="22" t="s">
        <v>78</v>
      </c>
      <c r="BP7" s="24" t="s">
        <v>79</v>
      </c>
      <c r="BQ7" s="24" t="s">
        <v>79</v>
      </c>
      <c r="BR7" s="24" t="s">
        <v>80</v>
      </c>
      <c r="BS7" s="24" t="s">
        <v>81</v>
      </c>
      <c r="BT7" s="28" t="s">
        <v>82</v>
      </c>
      <c r="BU7" s="28" t="s">
        <v>83</v>
      </c>
      <c r="BV7" s="24" t="s">
        <v>84</v>
      </c>
      <c r="BW7" s="24" t="s">
        <v>85</v>
      </c>
      <c r="BX7" s="24" t="s">
        <v>86</v>
      </c>
      <c r="BY7" s="24" t="s">
        <v>87</v>
      </c>
      <c r="BZ7" s="24" t="s">
        <v>88</v>
      </c>
      <c r="CA7" s="23" t="s">
        <v>89</v>
      </c>
      <c r="CB7" s="24" t="s">
        <v>90</v>
      </c>
      <c r="CC7" s="24" t="s">
        <v>91</v>
      </c>
      <c r="CD7" s="24" t="s">
        <v>92</v>
      </c>
      <c r="CE7" s="30" t="s">
        <v>93</v>
      </c>
      <c r="CF7" s="31" t="s">
        <v>94</v>
      </c>
      <c r="CG7" s="24" t="s">
        <v>95</v>
      </c>
      <c r="CH7" s="24" t="s">
        <v>96</v>
      </c>
      <c r="CI7" s="24" t="s">
        <v>97</v>
      </c>
      <c r="CJ7" s="24" t="s">
        <v>98</v>
      </c>
      <c r="CK7" s="24" t="s">
        <v>99</v>
      </c>
      <c r="CL7" s="24" t="s">
        <v>100</v>
      </c>
      <c r="CM7" s="24" t="s">
        <v>101</v>
      </c>
      <c r="CN7" s="24" t="s">
        <v>100</v>
      </c>
      <c r="CO7" s="24" t="s">
        <v>102</v>
      </c>
      <c r="CP7" s="24" t="s">
        <v>100</v>
      </c>
      <c r="CQ7" s="24" t="s">
        <v>102</v>
      </c>
      <c r="CR7" s="24" t="s">
        <v>100</v>
      </c>
      <c r="CS7" s="24" t="s">
        <v>102</v>
      </c>
      <c r="CT7" s="24" t="s">
        <v>100</v>
      </c>
      <c r="CU7" s="24" t="s">
        <v>102</v>
      </c>
      <c r="CV7" s="24" t="s">
        <v>100</v>
      </c>
      <c r="CW7" s="24" t="s">
        <v>102</v>
      </c>
      <c r="CX7" s="24" t="s">
        <v>103</v>
      </c>
      <c r="CY7" s="24" t="s">
        <v>100</v>
      </c>
      <c r="CZ7" s="24" t="s">
        <v>101</v>
      </c>
      <c r="DA7" s="24" t="s">
        <v>104</v>
      </c>
      <c r="DB7" s="24" t="s">
        <v>105</v>
      </c>
      <c r="DC7" s="24" t="s">
        <v>106</v>
      </c>
      <c r="DD7" s="24" t="s">
        <v>107</v>
      </c>
      <c r="DE7" s="24" t="s">
        <v>108</v>
      </c>
      <c r="DF7" s="24" t="s">
        <v>109</v>
      </c>
      <c r="DG7" s="24" t="s">
        <v>110</v>
      </c>
      <c r="DH7" s="24" t="s">
        <v>110</v>
      </c>
      <c r="DI7" s="29" t="s">
        <v>111</v>
      </c>
      <c r="DJ7" s="32" t="s">
        <v>112</v>
      </c>
      <c r="DK7" s="24" t="s">
        <v>113</v>
      </c>
      <c r="DL7" s="24" t="s">
        <v>114</v>
      </c>
      <c r="DM7" s="24" t="s">
        <v>112</v>
      </c>
      <c r="DN7" s="24" t="s">
        <v>115</v>
      </c>
      <c r="DO7" s="24" t="s">
        <v>116</v>
      </c>
      <c r="DP7" s="24" t="s">
        <v>117</v>
      </c>
      <c r="DQ7" s="24" t="s">
        <v>118</v>
      </c>
      <c r="DR7" s="24" t="s">
        <v>119</v>
      </c>
      <c r="DS7" s="24" t="s">
        <v>120</v>
      </c>
      <c r="DT7" s="24" t="s">
        <v>121</v>
      </c>
      <c r="DU7" s="28" t="s">
        <v>122</v>
      </c>
      <c r="DV7" s="24" t="s">
        <v>123</v>
      </c>
      <c r="DW7" s="24" t="s">
        <v>34</v>
      </c>
      <c r="DX7" s="24" t="s">
        <v>124</v>
      </c>
      <c r="DY7" s="24" t="s">
        <v>125</v>
      </c>
      <c r="DZ7" s="30" t="s">
        <v>126</v>
      </c>
      <c r="EA7" s="31" t="s">
        <v>127</v>
      </c>
      <c r="EB7" s="24" t="s">
        <v>128</v>
      </c>
      <c r="EC7" s="24" t="s">
        <v>129</v>
      </c>
      <c r="ED7" s="33" t="s">
        <v>130</v>
      </c>
      <c r="EE7" s="24" t="s">
        <v>131</v>
      </c>
      <c r="EF7" s="24" t="s">
        <v>132</v>
      </c>
      <c r="EG7" s="24" t="s">
        <v>133</v>
      </c>
      <c r="EH7" s="24" t="s">
        <v>134</v>
      </c>
      <c r="EI7" s="24" t="s">
        <v>135</v>
      </c>
      <c r="EJ7" s="29" t="s">
        <v>136</v>
      </c>
      <c r="EK7" s="32" t="s">
        <v>137</v>
      </c>
      <c r="EL7" s="24" t="s">
        <v>138</v>
      </c>
      <c r="EM7" s="24" t="s">
        <v>139</v>
      </c>
      <c r="EN7" s="23" t="s">
        <v>140</v>
      </c>
      <c r="EO7" s="23" t="s">
        <v>141</v>
      </c>
      <c r="EP7" s="24" t="s">
        <v>142</v>
      </c>
      <c r="EQ7" s="24" t="s">
        <v>143</v>
      </c>
      <c r="ER7" s="30" t="s">
        <v>32</v>
      </c>
    </row>
    <row r="8" spans="1:148" ht="15" customHeight="1" thickBot="1">
      <c r="A8" s="143">
        <v>1</v>
      </c>
      <c r="B8" s="144" t="s">
        <v>144</v>
      </c>
      <c r="C8" s="135"/>
      <c r="D8" s="118"/>
      <c r="E8" s="118"/>
      <c r="F8" s="119"/>
      <c r="G8" s="120">
        <f>SUM(C8:F8)</f>
        <v>0</v>
      </c>
      <c r="H8" s="110">
        <f>SUM(PRODUCT(COUNTIFS(Q8:ER8,"&gt;0,001",Q$5:ER$5,"3,5")*3.5)+PRODUCT(COUNTIFS(Q8:ER8,"&gt;0,001",Q$5:ER$5,"6,0")*6))</f>
        <v>3.5</v>
      </c>
      <c r="I8" s="111">
        <f>SUM(G8,-H8)</f>
        <v>-3.5</v>
      </c>
      <c r="J8" s="102">
        <f t="shared" ref="J8:J39" si="0">RANK(O8,O$8:O$66,1)</f>
        <v>48</v>
      </c>
      <c r="K8" s="105">
        <f>COUNTIFS(Q8:ER8,"&gt;= 0,6")</f>
        <v>3</v>
      </c>
      <c r="L8" s="36">
        <f t="shared" ref="L8:L66" si="1">RANK(K8,K$8:K$66)</f>
        <v>45</v>
      </c>
      <c r="M8" s="105">
        <f>SUMPRODUCT(Q8:ER8,Q$6:ER$6)</f>
        <v>199</v>
      </c>
      <c r="N8" s="37">
        <f t="shared" ref="N8:N66" si="2">RANK(M8,M$8:M$66)</f>
        <v>49</v>
      </c>
      <c r="O8" s="102">
        <f t="shared" ref="O8:O39" si="3">SUM(POWER(L8,5),N8)</f>
        <v>184528174</v>
      </c>
      <c r="P8" s="113"/>
      <c r="Q8" s="38">
        <v>1</v>
      </c>
      <c r="R8" s="39">
        <v>1</v>
      </c>
      <c r="S8" s="40">
        <v>1</v>
      </c>
      <c r="T8" s="40"/>
      <c r="U8" s="40"/>
      <c r="V8" s="41"/>
      <c r="W8" s="39"/>
      <c r="X8" s="41"/>
      <c r="Y8" s="42"/>
      <c r="Z8" s="39"/>
      <c r="AA8" s="43"/>
      <c r="AB8" s="43"/>
      <c r="AC8" s="43"/>
      <c r="AD8" s="43"/>
      <c r="AE8" s="44"/>
      <c r="AF8" s="43"/>
      <c r="AG8" s="43"/>
      <c r="AH8" s="43"/>
      <c r="AI8" s="43"/>
      <c r="AJ8" s="43"/>
      <c r="AK8" s="43"/>
      <c r="AL8" s="43"/>
      <c r="AM8" s="44"/>
      <c r="AN8" s="39"/>
      <c r="AO8" s="45"/>
      <c r="AP8" s="38"/>
      <c r="AQ8" s="39"/>
      <c r="AR8" s="40"/>
      <c r="AS8" s="40"/>
      <c r="AT8" s="40"/>
      <c r="AU8" s="40"/>
      <c r="AV8" s="41"/>
      <c r="AW8" s="39"/>
      <c r="AX8" s="46"/>
      <c r="AY8" s="40"/>
      <c r="AZ8" s="47"/>
      <c r="BA8" s="48"/>
      <c r="BB8" s="43"/>
      <c r="BC8" s="47"/>
      <c r="BD8" s="47"/>
      <c r="BE8" s="47"/>
      <c r="BF8" s="47"/>
      <c r="BG8" s="47"/>
      <c r="BH8" s="47"/>
      <c r="BI8" s="47"/>
      <c r="BJ8" s="47"/>
      <c r="BK8" s="48"/>
      <c r="BL8" s="43"/>
      <c r="BM8" s="48"/>
      <c r="BN8" s="48"/>
      <c r="BO8" s="49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1"/>
      <c r="CF8" s="52"/>
      <c r="CG8" s="47"/>
      <c r="CH8" s="52"/>
      <c r="CI8" s="47"/>
      <c r="CJ8" s="47"/>
      <c r="CK8" s="47"/>
      <c r="CL8" s="47"/>
      <c r="CM8" s="47"/>
      <c r="CN8" s="53"/>
      <c r="CO8" s="44"/>
      <c r="CP8" s="43"/>
      <c r="CQ8" s="52"/>
      <c r="CR8" s="47"/>
      <c r="CS8" s="47"/>
      <c r="CT8" s="47"/>
      <c r="CU8" s="47"/>
      <c r="CV8" s="48"/>
      <c r="CW8" s="44"/>
      <c r="CX8" s="43"/>
      <c r="CY8" s="47"/>
      <c r="CZ8" s="47"/>
      <c r="DA8" s="54"/>
      <c r="DB8" s="47"/>
      <c r="DC8" s="47"/>
      <c r="DD8" s="47"/>
      <c r="DE8" s="47"/>
      <c r="DF8" s="47"/>
      <c r="DG8" s="47"/>
      <c r="DH8" s="48"/>
      <c r="DI8" s="44"/>
      <c r="DJ8" s="55"/>
      <c r="DK8" s="56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4"/>
      <c r="DX8" s="43"/>
      <c r="DY8" s="43"/>
      <c r="DZ8" s="57"/>
      <c r="EA8" s="52"/>
      <c r="EB8" s="47"/>
      <c r="EC8" s="47"/>
      <c r="ED8" s="47"/>
      <c r="EE8" s="47"/>
      <c r="EF8" s="47"/>
      <c r="EG8" s="47"/>
      <c r="EH8" s="52"/>
      <c r="EI8" s="48"/>
      <c r="EJ8" s="48"/>
      <c r="EK8" s="55"/>
      <c r="EL8" s="43"/>
      <c r="EM8" s="43"/>
      <c r="EN8" s="58"/>
      <c r="EO8" s="43"/>
      <c r="EP8" s="43"/>
      <c r="EQ8" s="43"/>
      <c r="ER8" s="57"/>
    </row>
    <row r="9" spans="1:148" ht="15" customHeight="1" thickBot="1">
      <c r="A9" s="137">
        <v>2</v>
      </c>
      <c r="B9" s="138" t="s">
        <v>145</v>
      </c>
      <c r="C9" s="136"/>
      <c r="D9" s="59"/>
      <c r="E9" s="59"/>
      <c r="F9" s="60"/>
      <c r="G9" s="61">
        <f t="shared" ref="G9:G66" si="4">SUM(C9:F9)</f>
        <v>0</v>
      </c>
      <c r="H9" s="112">
        <f t="shared" ref="H9:H66" si="5">SUM(PRODUCT(COUNTIFS(Q9:ER9,"&gt;0,001",Q$5:ER$5,"3,5")*3.5)+PRODUCT(COUNTIFS(Q9:ER9,"&gt;0,001",Q$5:ER$5,"6,0")*6))</f>
        <v>7</v>
      </c>
      <c r="I9" s="35">
        <f t="shared" ref="I9:I66" si="6">SUM(G9,-H9)</f>
        <v>-7</v>
      </c>
      <c r="J9" s="103">
        <f t="shared" si="0"/>
        <v>38</v>
      </c>
      <c r="K9" s="107">
        <f t="shared" ref="K9:K66" si="7">COUNTIFS(Q9:ER9,"&gt;= 0,6")</f>
        <v>5</v>
      </c>
      <c r="L9" s="62">
        <f t="shared" si="1"/>
        <v>36</v>
      </c>
      <c r="M9" s="106">
        <f>SUMPRODUCT(Q9:ER9,Q$6:ER$6)</f>
        <v>374</v>
      </c>
      <c r="N9" s="63">
        <f t="shared" si="2"/>
        <v>39</v>
      </c>
      <c r="O9" s="102">
        <f t="shared" si="3"/>
        <v>60466215</v>
      </c>
      <c r="P9" s="114"/>
      <c r="Q9" s="64">
        <v>1</v>
      </c>
      <c r="R9" s="64">
        <v>1</v>
      </c>
      <c r="S9" s="64">
        <v>1</v>
      </c>
      <c r="T9" s="64"/>
      <c r="U9" s="64"/>
      <c r="V9" s="64"/>
      <c r="W9" s="64"/>
      <c r="X9" s="65"/>
      <c r="Y9" s="66"/>
      <c r="Z9" s="64"/>
      <c r="AA9" s="64">
        <v>1</v>
      </c>
      <c r="AB9" s="64"/>
      <c r="AC9" s="64"/>
      <c r="AD9" s="64"/>
      <c r="AE9" s="64"/>
      <c r="AF9" s="64">
        <v>1</v>
      </c>
      <c r="AG9" s="64"/>
      <c r="AH9" s="64"/>
      <c r="AI9" s="64"/>
      <c r="AJ9" s="64"/>
      <c r="AK9" s="64"/>
      <c r="AL9" s="64"/>
      <c r="AM9" s="64"/>
      <c r="AN9" s="64"/>
      <c r="AO9" s="67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5"/>
      <c r="BO9" s="66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7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5"/>
      <c r="DJ9" s="66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7"/>
      <c r="EA9" s="64"/>
      <c r="EB9" s="64"/>
      <c r="EC9" s="64"/>
      <c r="ED9" s="64"/>
      <c r="EE9" s="64"/>
      <c r="EF9" s="64"/>
      <c r="EG9" s="64"/>
      <c r="EH9" s="64"/>
      <c r="EI9" s="64"/>
      <c r="EJ9" s="65"/>
      <c r="EK9" s="66"/>
      <c r="EL9" s="64"/>
      <c r="EM9" s="64"/>
      <c r="EN9" s="64"/>
      <c r="EO9" s="64"/>
      <c r="EP9" s="64"/>
      <c r="EQ9" s="64"/>
      <c r="ER9" s="68"/>
    </row>
    <row r="10" spans="1:148" ht="15" customHeight="1" thickBot="1">
      <c r="A10" s="137">
        <v>3</v>
      </c>
      <c r="B10" s="138" t="s">
        <v>146</v>
      </c>
      <c r="C10" s="136">
        <v>30</v>
      </c>
      <c r="D10" s="59"/>
      <c r="E10" s="59"/>
      <c r="F10" s="60"/>
      <c r="G10" s="61">
        <f t="shared" si="4"/>
        <v>30</v>
      </c>
      <c r="H10" s="112">
        <f t="shared" si="5"/>
        <v>7</v>
      </c>
      <c r="I10" s="35">
        <f t="shared" si="6"/>
        <v>23</v>
      </c>
      <c r="J10" s="103">
        <f t="shared" si="0"/>
        <v>34</v>
      </c>
      <c r="K10" s="107">
        <f t="shared" si="7"/>
        <v>6</v>
      </c>
      <c r="L10" s="62">
        <f t="shared" si="1"/>
        <v>25</v>
      </c>
      <c r="M10" s="106">
        <f t="shared" ref="M10:M66" si="8">SUMPRODUCT(Q10:ER10,Q$6:ER$6)</f>
        <v>411</v>
      </c>
      <c r="N10" s="63">
        <f t="shared" si="2"/>
        <v>37</v>
      </c>
      <c r="O10" s="102">
        <f t="shared" si="3"/>
        <v>9765662</v>
      </c>
      <c r="P10" s="114"/>
      <c r="Q10" s="64">
        <v>1</v>
      </c>
      <c r="R10" s="69"/>
      <c r="S10" s="69">
        <v>1</v>
      </c>
      <c r="T10" s="69">
        <v>0.70833333333333337</v>
      </c>
      <c r="U10" s="69"/>
      <c r="V10" s="69"/>
      <c r="W10" s="69"/>
      <c r="X10" s="70"/>
      <c r="Y10" s="66"/>
      <c r="Z10" s="69"/>
      <c r="AA10" s="71"/>
      <c r="AB10" s="71"/>
      <c r="AC10" s="71"/>
      <c r="AD10" s="71"/>
      <c r="AE10" s="71">
        <v>1</v>
      </c>
      <c r="AF10" s="71">
        <v>1</v>
      </c>
      <c r="AG10" s="71"/>
      <c r="AH10" s="71">
        <v>1</v>
      </c>
      <c r="AI10" s="71"/>
      <c r="AJ10" s="71"/>
      <c r="AK10" s="71"/>
      <c r="AL10" s="71"/>
      <c r="AM10" s="71"/>
      <c r="AN10" s="69"/>
      <c r="AO10" s="72"/>
      <c r="AP10" s="64"/>
      <c r="AQ10" s="69"/>
      <c r="AR10" s="69"/>
      <c r="AS10" s="69"/>
      <c r="AT10" s="69"/>
      <c r="AU10" s="69"/>
      <c r="AV10" s="69"/>
      <c r="AW10" s="69"/>
      <c r="AX10" s="69"/>
      <c r="AY10" s="69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3"/>
      <c r="BO10" s="74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68"/>
      <c r="CF10" s="75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3"/>
      <c r="DJ10" s="74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68"/>
      <c r="EA10" s="75"/>
      <c r="EB10" s="71"/>
      <c r="EC10" s="71"/>
      <c r="ED10" s="71"/>
      <c r="EE10" s="71"/>
      <c r="EF10" s="71"/>
      <c r="EG10" s="71"/>
      <c r="EH10" s="71"/>
      <c r="EI10" s="71"/>
      <c r="EJ10" s="73"/>
      <c r="EK10" s="74"/>
      <c r="EL10" s="71"/>
      <c r="EM10" s="71"/>
      <c r="EN10" s="71"/>
      <c r="EO10" s="71"/>
      <c r="EP10" s="71"/>
      <c r="EQ10" s="71"/>
      <c r="ER10" s="68"/>
    </row>
    <row r="11" spans="1:148" ht="15" customHeight="1" thickBot="1">
      <c r="A11" s="137">
        <v>4</v>
      </c>
      <c r="B11" s="138" t="s">
        <v>147</v>
      </c>
      <c r="C11" s="136"/>
      <c r="D11" s="59"/>
      <c r="E11" s="59"/>
      <c r="F11" s="60"/>
      <c r="G11" s="61">
        <f t="shared" si="4"/>
        <v>0</v>
      </c>
      <c r="H11" s="112">
        <f t="shared" si="5"/>
        <v>0</v>
      </c>
      <c r="I11" s="35">
        <f t="shared" si="6"/>
        <v>0</v>
      </c>
      <c r="J11" s="103">
        <f t="shared" si="0"/>
        <v>40</v>
      </c>
      <c r="K11" s="107">
        <f t="shared" si="7"/>
        <v>5</v>
      </c>
      <c r="L11" s="62">
        <f t="shared" si="1"/>
        <v>36</v>
      </c>
      <c r="M11" s="106">
        <f t="shared" si="8"/>
        <v>318</v>
      </c>
      <c r="N11" s="63">
        <f t="shared" si="2"/>
        <v>43</v>
      </c>
      <c r="O11" s="102">
        <f t="shared" si="3"/>
        <v>60466219</v>
      </c>
      <c r="P11" s="114"/>
      <c r="Q11" s="64">
        <v>1</v>
      </c>
      <c r="R11" s="69"/>
      <c r="S11" s="69">
        <v>1</v>
      </c>
      <c r="T11" s="69"/>
      <c r="U11" s="69">
        <v>1</v>
      </c>
      <c r="V11" s="69"/>
      <c r="W11" s="69"/>
      <c r="X11" s="70"/>
      <c r="Y11" s="66"/>
      <c r="Z11" s="69"/>
      <c r="AA11" s="71">
        <v>1</v>
      </c>
      <c r="AB11" s="71"/>
      <c r="AC11" s="71"/>
      <c r="AD11" s="71">
        <v>1</v>
      </c>
      <c r="AE11" s="71"/>
      <c r="AF11" s="71"/>
      <c r="AG11" s="71"/>
      <c r="AH11" s="71"/>
      <c r="AI11" s="71"/>
      <c r="AJ11" s="71"/>
      <c r="AK11" s="71"/>
      <c r="AL11" s="71"/>
      <c r="AM11" s="71"/>
      <c r="AN11" s="69"/>
      <c r="AO11" s="72"/>
      <c r="AP11" s="64"/>
      <c r="AQ11" s="69"/>
      <c r="AR11" s="69"/>
      <c r="AS11" s="69"/>
      <c r="AT11" s="69"/>
      <c r="AU11" s="69"/>
      <c r="AV11" s="69"/>
      <c r="AW11" s="69"/>
      <c r="AX11" s="69"/>
      <c r="AY11" s="69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3"/>
      <c r="BO11" s="74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68"/>
      <c r="CF11" s="75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3"/>
      <c r="DJ11" s="74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68"/>
      <c r="EA11" s="75"/>
      <c r="EB11" s="71"/>
      <c r="EC11" s="71"/>
      <c r="ED11" s="71"/>
      <c r="EE11" s="71"/>
      <c r="EF11" s="71"/>
      <c r="EG11" s="71"/>
      <c r="EH11" s="71"/>
      <c r="EI11" s="71"/>
      <c r="EJ11" s="73"/>
      <c r="EK11" s="74"/>
      <c r="EL11" s="71"/>
      <c r="EM11" s="71"/>
      <c r="EN11" s="71"/>
      <c r="EO11" s="71"/>
      <c r="EP11" s="71"/>
      <c r="EQ11" s="71"/>
      <c r="ER11" s="68"/>
    </row>
    <row r="12" spans="1:148" ht="15" customHeight="1" thickBot="1">
      <c r="A12" s="137">
        <v>5</v>
      </c>
      <c r="B12" s="138" t="s">
        <v>148</v>
      </c>
      <c r="C12" s="136">
        <v>75</v>
      </c>
      <c r="D12" s="59"/>
      <c r="E12" s="59"/>
      <c r="F12" s="60"/>
      <c r="G12" s="61">
        <f t="shared" si="4"/>
        <v>75</v>
      </c>
      <c r="H12" s="112">
        <f t="shared" si="5"/>
        <v>21</v>
      </c>
      <c r="I12" s="35">
        <f t="shared" si="6"/>
        <v>54</v>
      </c>
      <c r="J12" s="103">
        <f t="shared" si="0"/>
        <v>6</v>
      </c>
      <c r="K12" s="107">
        <f t="shared" si="7"/>
        <v>12</v>
      </c>
      <c r="L12" s="62">
        <f t="shared" si="1"/>
        <v>6</v>
      </c>
      <c r="M12" s="106">
        <f t="shared" si="8"/>
        <v>1021</v>
      </c>
      <c r="N12" s="63">
        <f t="shared" si="2"/>
        <v>6</v>
      </c>
      <c r="O12" s="102">
        <f t="shared" si="3"/>
        <v>7782</v>
      </c>
      <c r="P12" s="114"/>
      <c r="Q12" s="64">
        <v>1</v>
      </c>
      <c r="R12" s="69">
        <v>1</v>
      </c>
      <c r="S12" s="69">
        <v>1</v>
      </c>
      <c r="T12" s="69">
        <v>1</v>
      </c>
      <c r="U12" s="69">
        <v>1</v>
      </c>
      <c r="V12" s="69">
        <v>1</v>
      </c>
      <c r="W12" s="69"/>
      <c r="X12" s="70"/>
      <c r="Y12" s="66">
        <v>1</v>
      </c>
      <c r="Z12" s="69"/>
      <c r="AA12" s="71">
        <v>1</v>
      </c>
      <c r="AB12" s="71">
        <v>1</v>
      </c>
      <c r="AC12" s="71"/>
      <c r="AD12" s="71">
        <v>1</v>
      </c>
      <c r="AE12" s="71"/>
      <c r="AF12" s="71">
        <v>1</v>
      </c>
      <c r="AG12" s="71"/>
      <c r="AH12" s="71">
        <v>1</v>
      </c>
      <c r="AI12" s="71"/>
      <c r="AJ12" s="71"/>
      <c r="AK12" s="71"/>
      <c r="AL12" s="71"/>
      <c r="AM12" s="71"/>
      <c r="AN12" s="69"/>
      <c r="AO12" s="72"/>
      <c r="AP12" s="64"/>
      <c r="AQ12" s="69"/>
      <c r="AR12" s="69"/>
      <c r="AS12" s="69"/>
      <c r="AT12" s="69"/>
      <c r="AU12" s="69"/>
      <c r="AV12" s="69"/>
      <c r="AW12" s="69"/>
      <c r="AX12" s="69"/>
      <c r="AY12" s="69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3"/>
      <c r="BO12" s="74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68"/>
      <c r="CF12" s="75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3"/>
      <c r="DJ12" s="74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68"/>
      <c r="EA12" s="75"/>
      <c r="EB12" s="71"/>
      <c r="EC12" s="71"/>
      <c r="ED12" s="71"/>
      <c r="EE12" s="71"/>
      <c r="EF12" s="71"/>
      <c r="EG12" s="71"/>
      <c r="EH12" s="71"/>
      <c r="EI12" s="71"/>
      <c r="EJ12" s="73"/>
      <c r="EK12" s="74"/>
      <c r="EL12" s="71"/>
      <c r="EM12" s="71"/>
      <c r="EN12" s="71"/>
      <c r="EO12" s="71"/>
      <c r="EP12" s="71"/>
      <c r="EQ12" s="71"/>
      <c r="ER12" s="68"/>
    </row>
    <row r="13" spans="1:148" ht="15" customHeight="1" thickBot="1">
      <c r="A13" s="137">
        <v>6</v>
      </c>
      <c r="B13" s="138" t="s">
        <v>149</v>
      </c>
      <c r="C13" s="136"/>
      <c r="D13" s="59"/>
      <c r="E13" s="59"/>
      <c r="F13" s="60"/>
      <c r="G13" s="61">
        <f t="shared" si="4"/>
        <v>0</v>
      </c>
      <c r="H13" s="112">
        <f t="shared" si="5"/>
        <v>14</v>
      </c>
      <c r="I13" s="35">
        <f t="shared" si="6"/>
        <v>-14</v>
      </c>
      <c r="J13" s="103">
        <f t="shared" si="0"/>
        <v>28</v>
      </c>
      <c r="K13" s="107">
        <f t="shared" si="7"/>
        <v>6</v>
      </c>
      <c r="L13" s="62">
        <f t="shared" si="1"/>
        <v>25</v>
      </c>
      <c r="M13" s="106">
        <f t="shared" si="8"/>
        <v>621</v>
      </c>
      <c r="N13" s="63">
        <f t="shared" si="2"/>
        <v>25</v>
      </c>
      <c r="O13" s="102">
        <f t="shared" si="3"/>
        <v>9765650</v>
      </c>
      <c r="P13" s="114"/>
      <c r="Q13" s="64"/>
      <c r="R13" s="69"/>
      <c r="S13" s="69">
        <v>1</v>
      </c>
      <c r="T13" s="69">
        <v>1</v>
      </c>
      <c r="U13" s="69">
        <v>1</v>
      </c>
      <c r="V13" s="69">
        <v>1</v>
      </c>
      <c r="W13" s="69"/>
      <c r="X13" s="70"/>
      <c r="Y13" s="66"/>
      <c r="Z13" s="69">
        <v>1</v>
      </c>
      <c r="AA13" s="71"/>
      <c r="AB13" s="71"/>
      <c r="AC13" s="71"/>
      <c r="AD13" s="71"/>
      <c r="AE13" s="71"/>
      <c r="AF13" s="71"/>
      <c r="AG13" s="71">
        <v>1</v>
      </c>
      <c r="AH13" s="71"/>
      <c r="AI13" s="71"/>
      <c r="AJ13" s="71"/>
      <c r="AK13" s="71"/>
      <c r="AL13" s="71"/>
      <c r="AM13" s="71"/>
      <c r="AN13" s="69"/>
      <c r="AO13" s="72"/>
      <c r="AP13" s="64"/>
      <c r="AQ13" s="69"/>
      <c r="AR13" s="69"/>
      <c r="AS13" s="69"/>
      <c r="AT13" s="69"/>
      <c r="AU13" s="69"/>
      <c r="AV13" s="69"/>
      <c r="AW13" s="69"/>
      <c r="AX13" s="69"/>
      <c r="AY13" s="69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3"/>
      <c r="BO13" s="74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68"/>
      <c r="CF13" s="75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3"/>
      <c r="DJ13" s="74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68"/>
      <c r="EA13" s="75"/>
      <c r="EB13" s="71"/>
      <c r="EC13" s="71"/>
      <c r="ED13" s="71"/>
      <c r="EE13" s="71"/>
      <c r="EF13" s="71"/>
      <c r="EG13" s="71"/>
      <c r="EH13" s="71"/>
      <c r="EI13" s="71"/>
      <c r="EJ13" s="73"/>
      <c r="EK13" s="74"/>
      <c r="EL13" s="71"/>
      <c r="EM13" s="71"/>
      <c r="EN13" s="71"/>
      <c r="EO13" s="76"/>
      <c r="EP13" s="71"/>
      <c r="EQ13" s="71"/>
      <c r="ER13" s="68"/>
    </row>
    <row r="14" spans="1:148" ht="15" customHeight="1" thickBot="1">
      <c r="A14" s="137">
        <v>7</v>
      </c>
      <c r="B14" s="138" t="s">
        <v>150</v>
      </c>
      <c r="C14" s="136">
        <v>50</v>
      </c>
      <c r="D14" s="59"/>
      <c r="E14" s="59"/>
      <c r="F14" s="60"/>
      <c r="G14" s="61">
        <f t="shared" si="4"/>
        <v>50</v>
      </c>
      <c r="H14" s="112">
        <f t="shared" si="5"/>
        <v>21</v>
      </c>
      <c r="I14" s="35">
        <f t="shared" si="6"/>
        <v>29</v>
      </c>
      <c r="J14" s="103">
        <f t="shared" si="0"/>
        <v>25</v>
      </c>
      <c r="K14" s="107">
        <f t="shared" si="7"/>
        <v>6</v>
      </c>
      <c r="L14" s="62">
        <f t="shared" si="1"/>
        <v>25</v>
      </c>
      <c r="M14" s="106">
        <f t="shared" si="8"/>
        <v>743</v>
      </c>
      <c r="N14" s="63">
        <f t="shared" si="2"/>
        <v>18</v>
      </c>
      <c r="O14" s="102">
        <f t="shared" si="3"/>
        <v>9765643</v>
      </c>
      <c r="P14" s="114"/>
      <c r="Q14" s="64"/>
      <c r="R14" s="69">
        <v>1</v>
      </c>
      <c r="S14" s="69"/>
      <c r="T14" s="69">
        <v>1</v>
      </c>
      <c r="U14" s="69"/>
      <c r="V14" s="69">
        <v>1</v>
      </c>
      <c r="W14" s="69"/>
      <c r="X14" s="70"/>
      <c r="Y14" s="66"/>
      <c r="Z14" s="69">
        <v>1</v>
      </c>
      <c r="AA14" s="71"/>
      <c r="AB14" s="71"/>
      <c r="AC14" s="71">
        <v>1</v>
      </c>
      <c r="AD14" s="71"/>
      <c r="AE14" s="71"/>
      <c r="AF14" s="71"/>
      <c r="AG14" s="71">
        <v>1</v>
      </c>
      <c r="AH14" s="71"/>
      <c r="AI14" s="71"/>
      <c r="AJ14" s="71"/>
      <c r="AK14" s="71"/>
      <c r="AL14" s="71"/>
      <c r="AM14" s="71"/>
      <c r="AN14" s="69"/>
      <c r="AO14" s="72"/>
      <c r="AP14" s="64"/>
      <c r="AQ14" s="69"/>
      <c r="AR14" s="69"/>
      <c r="AS14" s="69"/>
      <c r="AT14" s="69"/>
      <c r="AU14" s="69"/>
      <c r="AV14" s="69"/>
      <c r="AW14" s="69"/>
      <c r="AX14" s="69"/>
      <c r="AY14" s="69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3"/>
      <c r="BO14" s="74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68"/>
      <c r="CF14" s="75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3"/>
      <c r="DJ14" s="74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68"/>
      <c r="EA14" s="75"/>
      <c r="EB14" s="71"/>
      <c r="EC14" s="71"/>
      <c r="ED14" s="71"/>
      <c r="EE14" s="71"/>
      <c r="EF14" s="71"/>
      <c r="EG14" s="71"/>
      <c r="EH14" s="71"/>
      <c r="EI14" s="71"/>
      <c r="EJ14" s="73"/>
      <c r="EK14" s="74"/>
      <c r="EL14" s="71"/>
      <c r="EM14" s="71"/>
      <c r="EN14" s="71"/>
      <c r="EO14" s="71"/>
      <c r="EP14" s="71"/>
      <c r="EQ14" s="71"/>
      <c r="ER14" s="68"/>
    </row>
    <row r="15" spans="1:148" ht="15" customHeight="1" thickBot="1">
      <c r="A15" s="137">
        <v>8</v>
      </c>
      <c r="B15" s="138" t="s">
        <v>151</v>
      </c>
      <c r="C15" s="136">
        <v>50</v>
      </c>
      <c r="D15" s="59"/>
      <c r="E15" s="59"/>
      <c r="F15" s="60"/>
      <c r="G15" s="61">
        <f t="shared" si="4"/>
        <v>50</v>
      </c>
      <c r="H15" s="112">
        <f t="shared" si="5"/>
        <v>3.5</v>
      </c>
      <c r="I15" s="35">
        <f t="shared" si="6"/>
        <v>46.5</v>
      </c>
      <c r="J15" s="103">
        <f t="shared" si="0"/>
        <v>43</v>
      </c>
      <c r="K15" s="107">
        <f t="shared" si="7"/>
        <v>4</v>
      </c>
      <c r="L15" s="62">
        <f t="shared" si="1"/>
        <v>41</v>
      </c>
      <c r="M15" s="106">
        <f t="shared" si="8"/>
        <v>277</v>
      </c>
      <c r="N15" s="63">
        <f t="shared" si="2"/>
        <v>45</v>
      </c>
      <c r="O15" s="102">
        <f t="shared" si="3"/>
        <v>115856246</v>
      </c>
      <c r="P15" s="114"/>
      <c r="Q15" s="64">
        <v>1</v>
      </c>
      <c r="R15" s="69"/>
      <c r="S15" s="69">
        <v>1</v>
      </c>
      <c r="T15" s="69">
        <v>1</v>
      </c>
      <c r="U15" s="69"/>
      <c r="V15" s="69"/>
      <c r="W15" s="69"/>
      <c r="X15" s="70"/>
      <c r="Y15" s="66"/>
      <c r="Z15" s="69"/>
      <c r="AA15" s="71">
        <v>1</v>
      </c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69"/>
      <c r="AO15" s="72"/>
      <c r="AP15" s="64"/>
      <c r="AQ15" s="69"/>
      <c r="AR15" s="69"/>
      <c r="AS15" s="69"/>
      <c r="AT15" s="69"/>
      <c r="AU15" s="69"/>
      <c r="AV15" s="69"/>
      <c r="AW15" s="69"/>
      <c r="AX15" s="69"/>
      <c r="AY15" s="69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3"/>
      <c r="BO15" s="74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68"/>
      <c r="CF15" s="75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3"/>
      <c r="DJ15" s="74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68"/>
      <c r="EA15" s="75"/>
      <c r="EB15" s="71"/>
      <c r="EC15" s="71"/>
      <c r="ED15" s="71"/>
      <c r="EE15" s="71"/>
      <c r="EF15" s="71"/>
      <c r="EG15" s="71"/>
      <c r="EH15" s="71"/>
      <c r="EI15" s="71"/>
      <c r="EJ15" s="73"/>
      <c r="EK15" s="74"/>
      <c r="EL15" s="71"/>
      <c r="EM15" s="71"/>
      <c r="EN15" s="71"/>
      <c r="EO15" s="71"/>
      <c r="EP15" s="71"/>
      <c r="EQ15" s="71"/>
      <c r="ER15" s="68"/>
    </row>
    <row r="16" spans="1:148" ht="15" customHeight="1" thickBot="1">
      <c r="A16" s="137">
        <v>9</v>
      </c>
      <c r="B16" s="138" t="s">
        <v>152</v>
      </c>
      <c r="C16" s="136"/>
      <c r="D16" s="59"/>
      <c r="E16" s="59"/>
      <c r="F16" s="60"/>
      <c r="G16" s="61">
        <f t="shared" si="4"/>
        <v>0</v>
      </c>
      <c r="H16" s="112">
        <f t="shared" si="5"/>
        <v>17.5</v>
      </c>
      <c r="I16" s="35">
        <f t="shared" si="6"/>
        <v>-17.5</v>
      </c>
      <c r="J16" s="103">
        <f t="shared" si="0"/>
        <v>17</v>
      </c>
      <c r="K16" s="107">
        <f t="shared" si="7"/>
        <v>8</v>
      </c>
      <c r="L16" s="62">
        <f t="shared" si="1"/>
        <v>17</v>
      </c>
      <c r="M16" s="106">
        <f t="shared" si="8"/>
        <v>728</v>
      </c>
      <c r="N16" s="63">
        <f t="shared" si="2"/>
        <v>19</v>
      </c>
      <c r="O16" s="102">
        <f t="shared" si="3"/>
        <v>1419876</v>
      </c>
      <c r="P16" s="114"/>
      <c r="Q16" s="64"/>
      <c r="R16" s="69">
        <v>1</v>
      </c>
      <c r="S16" s="69">
        <v>1</v>
      </c>
      <c r="T16" s="69">
        <v>1</v>
      </c>
      <c r="U16" s="69"/>
      <c r="V16" s="69">
        <v>1</v>
      </c>
      <c r="W16" s="69"/>
      <c r="X16" s="70"/>
      <c r="Y16" s="66">
        <v>1</v>
      </c>
      <c r="Z16" s="69"/>
      <c r="AA16" s="71"/>
      <c r="AB16" s="71">
        <v>1</v>
      </c>
      <c r="AC16" s="71"/>
      <c r="AD16" s="71">
        <v>1</v>
      </c>
      <c r="AE16" s="71"/>
      <c r="AF16" s="71"/>
      <c r="AG16" s="71"/>
      <c r="AH16" s="71">
        <v>1</v>
      </c>
      <c r="AI16" s="71"/>
      <c r="AJ16" s="71"/>
      <c r="AK16" s="71"/>
      <c r="AL16" s="71"/>
      <c r="AM16" s="71"/>
      <c r="AN16" s="69"/>
      <c r="AO16" s="72"/>
      <c r="AP16" s="64"/>
      <c r="AQ16" s="69"/>
      <c r="AR16" s="69"/>
      <c r="AS16" s="69"/>
      <c r="AT16" s="69"/>
      <c r="AU16" s="69"/>
      <c r="AV16" s="69"/>
      <c r="AW16" s="69"/>
      <c r="AX16" s="69"/>
      <c r="AY16" s="69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3"/>
      <c r="BO16" s="74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68"/>
      <c r="CF16" s="75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3"/>
      <c r="DJ16" s="74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68"/>
      <c r="EA16" s="75"/>
      <c r="EB16" s="71"/>
      <c r="EC16" s="71"/>
      <c r="ED16" s="71"/>
      <c r="EE16" s="71"/>
      <c r="EF16" s="71"/>
      <c r="EG16" s="71"/>
      <c r="EH16" s="71"/>
      <c r="EI16" s="71"/>
      <c r="EJ16" s="73"/>
      <c r="EK16" s="74"/>
      <c r="EL16" s="71"/>
      <c r="EM16" s="71"/>
      <c r="EN16" s="71"/>
      <c r="EO16" s="71"/>
      <c r="EP16" s="71"/>
      <c r="EQ16" s="71"/>
      <c r="ER16" s="68"/>
    </row>
    <row r="17" spans="1:148" ht="15" customHeight="1" thickBot="1">
      <c r="A17" s="137">
        <v>10</v>
      </c>
      <c r="B17" s="138" t="s">
        <v>153</v>
      </c>
      <c r="C17" s="136">
        <v>37</v>
      </c>
      <c r="D17" s="59"/>
      <c r="E17" s="59"/>
      <c r="F17" s="60"/>
      <c r="G17" s="61">
        <f t="shared" si="4"/>
        <v>37</v>
      </c>
      <c r="H17" s="112">
        <f t="shared" si="5"/>
        <v>14</v>
      </c>
      <c r="I17" s="35">
        <f t="shared" si="6"/>
        <v>23</v>
      </c>
      <c r="J17" s="103">
        <f t="shared" si="0"/>
        <v>29</v>
      </c>
      <c r="K17" s="107">
        <f t="shared" si="7"/>
        <v>6</v>
      </c>
      <c r="L17" s="62">
        <f t="shared" si="1"/>
        <v>25</v>
      </c>
      <c r="M17" s="106">
        <f t="shared" si="8"/>
        <v>618</v>
      </c>
      <c r="N17" s="63">
        <f t="shared" si="2"/>
        <v>26</v>
      </c>
      <c r="O17" s="102">
        <f t="shared" si="3"/>
        <v>9765651</v>
      </c>
      <c r="P17" s="114"/>
      <c r="Q17" s="64">
        <v>1</v>
      </c>
      <c r="R17" s="69">
        <v>1</v>
      </c>
      <c r="S17" s="69"/>
      <c r="T17" s="69">
        <v>1</v>
      </c>
      <c r="U17" s="69"/>
      <c r="V17" s="69"/>
      <c r="W17" s="69"/>
      <c r="X17" s="70"/>
      <c r="Y17" s="66"/>
      <c r="Z17" s="69"/>
      <c r="AA17" s="71"/>
      <c r="AB17" s="71"/>
      <c r="AC17" s="71">
        <v>1</v>
      </c>
      <c r="AD17" s="71">
        <v>1</v>
      </c>
      <c r="AE17" s="71"/>
      <c r="AF17" s="71"/>
      <c r="AG17" s="71">
        <v>1</v>
      </c>
      <c r="AH17" s="71"/>
      <c r="AI17" s="71"/>
      <c r="AJ17" s="71"/>
      <c r="AK17" s="71"/>
      <c r="AL17" s="71"/>
      <c r="AM17" s="71"/>
      <c r="AN17" s="69"/>
      <c r="AO17" s="72"/>
      <c r="AP17" s="64"/>
      <c r="AQ17" s="69"/>
      <c r="AR17" s="69"/>
      <c r="AS17" s="69"/>
      <c r="AT17" s="69"/>
      <c r="AU17" s="69"/>
      <c r="AV17" s="69"/>
      <c r="AW17" s="69"/>
      <c r="AX17" s="69"/>
      <c r="AY17" s="69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3"/>
      <c r="BO17" s="74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68"/>
      <c r="CF17" s="75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3"/>
      <c r="DJ17" s="74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68"/>
      <c r="EA17" s="75"/>
      <c r="EB17" s="71"/>
      <c r="EC17" s="71"/>
      <c r="ED17" s="71"/>
      <c r="EE17" s="71"/>
      <c r="EF17" s="71"/>
      <c r="EG17" s="71"/>
      <c r="EH17" s="71"/>
      <c r="EI17" s="71"/>
      <c r="EJ17" s="73"/>
      <c r="EK17" s="74"/>
      <c r="EL17" s="71"/>
      <c r="EM17" s="71"/>
      <c r="EN17" s="71"/>
      <c r="EO17" s="71"/>
      <c r="EP17" s="71"/>
      <c r="EQ17" s="71"/>
      <c r="ER17" s="68"/>
    </row>
    <row r="18" spans="1:148" ht="15" customHeight="1" thickBot="1">
      <c r="A18" s="137">
        <v>11</v>
      </c>
      <c r="B18" s="139" t="s">
        <v>154</v>
      </c>
      <c r="C18" s="136">
        <v>50</v>
      </c>
      <c r="D18" s="59"/>
      <c r="E18" s="59"/>
      <c r="F18" s="60"/>
      <c r="G18" s="61">
        <f t="shared" si="4"/>
        <v>50</v>
      </c>
      <c r="H18" s="112">
        <f t="shared" si="5"/>
        <v>7</v>
      </c>
      <c r="I18" s="35">
        <f t="shared" si="6"/>
        <v>43</v>
      </c>
      <c r="J18" s="103">
        <f t="shared" si="0"/>
        <v>49</v>
      </c>
      <c r="K18" s="107">
        <f t="shared" si="7"/>
        <v>2</v>
      </c>
      <c r="L18" s="62">
        <f t="shared" si="1"/>
        <v>49</v>
      </c>
      <c r="M18" s="106">
        <f t="shared" si="8"/>
        <v>247</v>
      </c>
      <c r="N18" s="63">
        <f t="shared" si="2"/>
        <v>48</v>
      </c>
      <c r="O18" s="102">
        <f t="shared" si="3"/>
        <v>282475297</v>
      </c>
      <c r="P18" s="114"/>
      <c r="Q18" s="64"/>
      <c r="R18" s="69"/>
      <c r="S18" s="69"/>
      <c r="T18" s="69">
        <v>1</v>
      </c>
      <c r="U18" s="69"/>
      <c r="V18" s="69"/>
      <c r="W18" s="69"/>
      <c r="X18" s="70"/>
      <c r="Y18" s="66"/>
      <c r="Z18" s="69"/>
      <c r="AA18" s="71"/>
      <c r="AB18" s="71"/>
      <c r="AC18" s="71">
        <v>1</v>
      </c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69"/>
      <c r="AO18" s="72"/>
      <c r="AP18" s="64"/>
      <c r="AQ18" s="69"/>
      <c r="AR18" s="69"/>
      <c r="AS18" s="69"/>
      <c r="AT18" s="69"/>
      <c r="AU18" s="69"/>
      <c r="AV18" s="69"/>
      <c r="AW18" s="69"/>
      <c r="AX18" s="69"/>
      <c r="AY18" s="69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3"/>
      <c r="BO18" s="74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68"/>
      <c r="CF18" s="75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3"/>
      <c r="DJ18" s="74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68"/>
      <c r="EA18" s="75"/>
      <c r="EB18" s="71"/>
      <c r="EC18" s="71"/>
      <c r="ED18" s="71"/>
      <c r="EE18" s="71"/>
      <c r="EF18" s="71"/>
      <c r="EG18" s="71"/>
      <c r="EH18" s="71"/>
      <c r="EI18" s="71"/>
      <c r="EJ18" s="73"/>
      <c r="EK18" s="74"/>
      <c r="EL18" s="71"/>
      <c r="EM18" s="71"/>
      <c r="EN18" s="71"/>
      <c r="EO18" s="71"/>
      <c r="EP18" s="71"/>
      <c r="EQ18" s="71"/>
      <c r="ER18" s="68"/>
    </row>
    <row r="19" spans="1:148" ht="15" customHeight="1" thickBot="1">
      <c r="A19" s="137">
        <v>12</v>
      </c>
      <c r="B19" s="138" t="s">
        <v>155</v>
      </c>
      <c r="C19" s="136"/>
      <c r="D19" s="59"/>
      <c r="E19" s="59"/>
      <c r="F19" s="60"/>
      <c r="G19" s="61">
        <f t="shared" si="4"/>
        <v>0</v>
      </c>
      <c r="H19" s="112">
        <f t="shared" si="5"/>
        <v>0</v>
      </c>
      <c r="I19" s="35">
        <f t="shared" si="6"/>
        <v>0</v>
      </c>
      <c r="J19" s="103">
        <f t="shared" si="0"/>
        <v>54</v>
      </c>
      <c r="K19" s="107">
        <f t="shared" si="7"/>
        <v>1</v>
      </c>
      <c r="L19" s="62">
        <f t="shared" si="1"/>
        <v>52</v>
      </c>
      <c r="M19" s="106">
        <f t="shared" si="8"/>
        <v>68</v>
      </c>
      <c r="N19" s="63">
        <f t="shared" si="2"/>
        <v>54</v>
      </c>
      <c r="O19" s="102">
        <f t="shared" si="3"/>
        <v>380204086</v>
      </c>
      <c r="P19" s="114"/>
      <c r="Q19" s="64"/>
      <c r="R19" s="69"/>
      <c r="S19" s="69"/>
      <c r="T19" s="69"/>
      <c r="U19" s="69"/>
      <c r="V19" s="69"/>
      <c r="W19" s="69"/>
      <c r="X19" s="70"/>
      <c r="Y19" s="66"/>
      <c r="Z19" s="69"/>
      <c r="AA19" s="71">
        <v>1</v>
      </c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69"/>
      <c r="AO19" s="72"/>
      <c r="AP19" s="64"/>
      <c r="AQ19" s="69"/>
      <c r="AR19" s="69"/>
      <c r="AS19" s="69"/>
      <c r="AT19" s="69"/>
      <c r="AU19" s="69"/>
      <c r="AV19" s="69"/>
      <c r="AW19" s="69"/>
      <c r="AX19" s="69"/>
      <c r="AY19" s="69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3"/>
      <c r="BO19" s="74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68"/>
      <c r="CF19" s="75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3"/>
      <c r="DJ19" s="74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68"/>
      <c r="EA19" s="75"/>
      <c r="EB19" s="71"/>
      <c r="EC19" s="71"/>
      <c r="ED19" s="71"/>
      <c r="EE19" s="71"/>
      <c r="EF19" s="71"/>
      <c r="EG19" s="71"/>
      <c r="EH19" s="71"/>
      <c r="EI19" s="71"/>
      <c r="EJ19" s="73"/>
      <c r="EK19" s="74"/>
      <c r="EL19" s="71"/>
      <c r="EM19" s="71"/>
      <c r="EN19" s="71"/>
      <c r="EO19" s="71"/>
      <c r="EP19" s="71"/>
      <c r="EQ19" s="71"/>
      <c r="ER19" s="68"/>
    </row>
    <row r="20" spans="1:148" ht="15" customHeight="1" thickBot="1">
      <c r="A20" s="137">
        <v>13</v>
      </c>
      <c r="B20" s="138" t="s">
        <v>156</v>
      </c>
      <c r="C20" s="136"/>
      <c r="D20" s="59"/>
      <c r="E20" s="59"/>
      <c r="F20" s="60"/>
      <c r="G20" s="61">
        <f t="shared" si="4"/>
        <v>0</v>
      </c>
      <c r="H20" s="112">
        <f t="shared" si="5"/>
        <v>7</v>
      </c>
      <c r="I20" s="35">
        <f t="shared" si="6"/>
        <v>-7</v>
      </c>
      <c r="J20" s="103">
        <f t="shared" si="0"/>
        <v>19</v>
      </c>
      <c r="K20" s="107">
        <f t="shared" si="7"/>
        <v>8</v>
      </c>
      <c r="L20" s="62">
        <f t="shared" si="1"/>
        <v>17</v>
      </c>
      <c r="M20" s="106">
        <f t="shared" si="8"/>
        <v>602</v>
      </c>
      <c r="N20" s="63">
        <f t="shared" si="2"/>
        <v>27</v>
      </c>
      <c r="O20" s="102">
        <f t="shared" si="3"/>
        <v>1419884</v>
      </c>
      <c r="P20" s="114"/>
      <c r="Q20" s="64"/>
      <c r="R20" s="69"/>
      <c r="S20" s="69">
        <v>1</v>
      </c>
      <c r="T20" s="69"/>
      <c r="U20" s="69">
        <v>1</v>
      </c>
      <c r="V20" s="69"/>
      <c r="W20" s="69">
        <v>1</v>
      </c>
      <c r="X20" s="70"/>
      <c r="Y20" s="66"/>
      <c r="Z20" s="69"/>
      <c r="AA20" s="71">
        <v>1</v>
      </c>
      <c r="AB20" s="71">
        <v>1</v>
      </c>
      <c r="AC20" s="71"/>
      <c r="AD20" s="71">
        <v>1</v>
      </c>
      <c r="AE20" s="71"/>
      <c r="AF20" s="71">
        <v>1</v>
      </c>
      <c r="AG20" s="71"/>
      <c r="AH20" s="71">
        <v>1</v>
      </c>
      <c r="AI20" s="71"/>
      <c r="AJ20" s="71"/>
      <c r="AK20" s="71"/>
      <c r="AL20" s="71"/>
      <c r="AM20" s="71"/>
      <c r="AN20" s="69"/>
      <c r="AO20" s="72"/>
      <c r="AP20" s="64"/>
      <c r="AQ20" s="69"/>
      <c r="AR20" s="69"/>
      <c r="AS20" s="69"/>
      <c r="AT20" s="69"/>
      <c r="AU20" s="69"/>
      <c r="AV20" s="69"/>
      <c r="AW20" s="69"/>
      <c r="AX20" s="69"/>
      <c r="AY20" s="69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3"/>
      <c r="BO20" s="74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68"/>
      <c r="CF20" s="75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3"/>
      <c r="DJ20" s="74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68"/>
      <c r="EA20" s="75"/>
      <c r="EB20" s="71"/>
      <c r="EC20" s="71"/>
      <c r="ED20" s="71"/>
      <c r="EE20" s="71"/>
      <c r="EF20" s="71"/>
      <c r="EG20" s="71"/>
      <c r="EH20" s="71"/>
      <c r="EI20" s="71"/>
      <c r="EJ20" s="73"/>
      <c r="EK20" s="74"/>
      <c r="EL20" s="71"/>
      <c r="EM20" s="71"/>
      <c r="EN20" s="71"/>
      <c r="EO20" s="71"/>
      <c r="EP20" s="71"/>
      <c r="EQ20" s="71"/>
      <c r="ER20" s="68"/>
    </row>
    <row r="21" spans="1:148" ht="15" customHeight="1" thickBot="1">
      <c r="A21" s="137">
        <v>14</v>
      </c>
      <c r="B21" s="138" t="s">
        <v>157</v>
      </c>
      <c r="C21" s="136"/>
      <c r="D21" s="59"/>
      <c r="E21" s="59"/>
      <c r="F21" s="60"/>
      <c r="G21" s="61">
        <f>SUM(C21:F21)</f>
        <v>0</v>
      </c>
      <c r="H21" s="112">
        <f t="shared" si="5"/>
        <v>0</v>
      </c>
      <c r="I21" s="35">
        <f t="shared" si="6"/>
        <v>0</v>
      </c>
      <c r="J21" s="103">
        <f t="shared" si="0"/>
        <v>44</v>
      </c>
      <c r="K21" s="107">
        <f t="shared" si="7"/>
        <v>4</v>
      </c>
      <c r="L21" s="62">
        <f t="shared" si="1"/>
        <v>41</v>
      </c>
      <c r="M21" s="106">
        <f t="shared" si="8"/>
        <v>272</v>
      </c>
      <c r="N21" s="63">
        <f t="shared" si="2"/>
        <v>46</v>
      </c>
      <c r="O21" s="102">
        <f t="shared" si="3"/>
        <v>115856247</v>
      </c>
      <c r="P21" s="114"/>
      <c r="Q21" s="64"/>
      <c r="R21" s="69"/>
      <c r="S21" s="69">
        <v>1</v>
      </c>
      <c r="T21" s="69"/>
      <c r="U21" s="69"/>
      <c r="V21" s="69"/>
      <c r="W21" s="69"/>
      <c r="X21" s="70"/>
      <c r="Y21" s="66"/>
      <c r="Z21" s="69"/>
      <c r="AA21" s="71">
        <v>1</v>
      </c>
      <c r="AB21" s="71"/>
      <c r="AC21" s="71"/>
      <c r="AD21" s="71">
        <v>1</v>
      </c>
      <c r="AE21" s="71"/>
      <c r="AF21" s="71"/>
      <c r="AG21" s="71"/>
      <c r="AH21" s="71">
        <v>1</v>
      </c>
      <c r="AI21" s="71"/>
      <c r="AJ21" s="71"/>
      <c r="AK21" s="71"/>
      <c r="AL21" s="71"/>
      <c r="AM21" s="71"/>
      <c r="AN21" s="69"/>
      <c r="AO21" s="72"/>
      <c r="AP21" s="64"/>
      <c r="AQ21" s="69"/>
      <c r="AR21" s="69"/>
      <c r="AS21" s="69"/>
      <c r="AT21" s="69"/>
      <c r="AU21" s="69"/>
      <c r="AV21" s="69"/>
      <c r="AW21" s="69"/>
      <c r="AX21" s="69"/>
      <c r="AY21" s="69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3"/>
      <c r="BO21" s="74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68"/>
      <c r="CF21" s="75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3"/>
      <c r="DJ21" s="74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68"/>
      <c r="EA21" s="75"/>
      <c r="EB21" s="71"/>
      <c r="EC21" s="71"/>
      <c r="ED21" s="71"/>
      <c r="EE21" s="71"/>
      <c r="EF21" s="71"/>
      <c r="EG21" s="71"/>
      <c r="EH21" s="71"/>
      <c r="EI21" s="71"/>
      <c r="EJ21" s="73"/>
      <c r="EK21" s="74"/>
      <c r="EL21" s="71"/>
      <c r="EM21" s="71"/>
      <c r="EN21" s="71"/>
      <c r="EO21" s="71"/>
      <c r="EP21" s="71"/>
      <c r="EQ21" s="71"/>
      <c r="ER21" s="68"/>
    </row>
    <row r="22" spans="1:148" ht="15" customHeight="1" thickBot="1">
      <c r="A22" s="137">
        <v>15</v>
      </c>
      <c r="B22" s="139" t="s">
        <v>158</v>
      </c>
      <c r="C22" s="136"/>
      <c r="D22" s="59"/>
      <c r="E22" s="59"/>
      <c r="F22" s="60"/>
      <c r="G22" s="61">
        <f>SUM(C22:F22)</f>
        <v>0</v>
      </c>
      <c r="H22" s="112">
        <f t="shared" si="5"/>
        <v>0</v>
      </c>
      <c r="I22" s="35">
        <f t="shared" si="6"/>
        <v>0</v>
      </c>
      <c r="J22" s="103">
        <f t="shared" si="0"/>
        <v>53</v>
      </c>
      <c r="K22" s="107">
        <f t="shared" si="7"/>
        <v>1</v>
      </c>
      <c r="L22" s="62">
        <f t="shared" si="1"/>
        <v>52</v>
      </c>
      <c r="M22" s="106">
        <f t="shared" si="8"/>
        <v>77</v>
      </c>
      <c r="N22" s="63">
        <f t="shared" si="2"/>
        <v>53</v>
      </c>
      <c r="O22" s="102">
        <f t="shared" si="3"/>
        <v>380204085</v>
      </c>
      <c r="P22" s="114"/>
      <c r="Q22" s="64"/>
      <c r="R22" s="69"/>
      <c r="S22" s="69"/>
      <c r="T22" s="69"/>
      <c r="U22" s="69"/>
      <c r="V22" s="69"/>
      <c r="W22" s="69"/>
      <c r="X22" s="70"/>
      <c r="Y22" s="66"/>
      <c r="Z22" s="69"/>
      <c r="AA22" s="71"/>
      <c r="AB22" s="71"/>
      <c r="AC22" s="71"/>
      <c r="AD22" s="71">
        <v>1</v>
      </c>
      <c r="AE22" s="71"/>
      <c r="AF22" s="71"/>
      <c r="AG22" s="71"/>
      <c r="AH22" s="71"/>
      <c r="AI22" s="71"/>
      <c r="AJ22" s="71"/>
      <c r="AK22" s="71"/>
      <c r="AL22" s="71"/>
      <c r="AM22" s="71"/>
      <c r="AN22" s="69"/>
      <c r="AO22" s="72"/>
      <c r="AP22" s="64"/>
      <c r="AQ22" s="69"/>
      <c r="AR22" s="69"/>
      <c r="AS22" s="69"/>
      <c r="AT22" s="69"/>
      <c r="AU22" s="69"/>
      <c r="AV22" s="69"/>
      <c r="AW22" s="69"/>
      <c r="AX22" s="69"/>
      <c r="AY22" s="69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3"/>
      <c r="BO22" s="74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68"/>
      <c r="CF22" s="75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3"/>
      <c r="DJ22" s="74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68"/>
      <c r="EA22" s="75"/>
      <c r="EB22" s="71"/>
      <c r="EC22" s="71"/>
      <c r="ED22" s="71"/>
      <c r="EE22" s="71"/>
      <c r="EF22" s="71"/>
      <c r="EG22" s="71"/>
      <c r="EH22" s="71"/>
      <c r="EI22" s="71"/>
      <c r="EJ22" s="73"/>
      <c r="EK22" s="74"/>
      <c r="EL22" s="71"/>
      <c r="EM22" s="71"/>
      <c r="EN22" s="71"/>
      <c r="EO22" s="71"/>
      <c r="EP22" s="71"/>
      <c r="EQ22" s="71"/>
      <c r="ER22" s="68"/>
    </row>
    <row r="23" spans="1:148" ht="15" customHeight="1" thickBot="1">
      <c r="A23" s="137">
        <v>16</v>
      </c>
      <c r="B23" s="138" t="s">
        <v>159</v>
      </c>
      <c r="C23" s="136">
        <v>50</v>
      </c>
      <c r="D23" s="59"/>
      <c r="E23" s="59"/>
      <c r="F23" s="60"/>
      <c r="G23" s="61">
        <f t="shared" si="4"/>
        <v>50</v>
      </c>
      <c r="H23" s="112">
        <f t="shared" si="5"/>
        <v>7</v>
      </c>
      <c r="I23" s="35">
        <f t="shared" si="6"/>
        <v>43</v>
      </c>
      <c r="J23" s="103">
        <f t="shared" si="0"/>
        <v>24</v>
      </c>
      <c r="K23" s="107">
        <f t="shared" si="7"/>
        <v>7</v>
      </c>
      <c r="L23" s="62">
        <f t="shared" si="1"/>
        <v>21</v>
      </c>
      <c r="M23" s="106">
        <f t="shared" si="8"/>
        <v>512</v>
      </c>
      <c r="N23" s="63">
        <f t="shared" si="2"/>
        <v>31</v>
      </c>
      <c r="O23" s="102">
        <f t="shared" si="3"/>
        <v>4084132</v>
      </c>
      <c r="P23" s="114"/>
      <c r="Q23" s="64"/>
      <c r="R23" s="69">
        <v>1</v>
      </c>
      <c r="S23" s="69">
        <v>1</v>
      </c>
      <c r="T23" s="69"/>
      <c r="U23" s="69"/>
      <c r="V23" s="69"/>
      <c r="W23" s="69"/>
      <c r="X23" s="70"/>
      <c r="Y23" s="66"/>
      <c r="Z23" s="69"/>
      <c r="AA23" s="71">
        <v>1</v>
      </c>
      <c r="AB23" s="71">
        <v>1</v>
      </c>
      <c r="AC23" s="71"/>
      <c r="AD23" s="71">
        <v>1</v>
      </c>
      <c r="AE23" s="71">
        <v>1</v>
      </c>
      <c r="AF23" s="71"/>
      <c r="AG23" s="71"/>
      <c r="AH23" s="71">
        <v>1</v>
      </c>
      <c r="AI23" s="71"/>
      <c r="AJ23" s="71"/>
      <c r="AK23" s="71"/>
      <c r="AL23" s="71"/>
      <c r="AM23" s="71"/>
      <c r="AN23" s="69"/>
      <c r="AO23" s="72"/>
      <c r="AP23" s="64"/>
      <c r="AQ23" s="69"/>
      <c r="AR23" s="69"/>
      <c r="AS23" s="69"/>
      <c r="AT23" s="69"/>
      <c r="AU23" s="69"/>
      <c r="AV23" s="69"/>
      <c r="AW23" s="69"/>
      <c r="AX23" s="69"/>
      <c r="AY23" s="69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3"/>
      <c r="BO23" s="74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68"/>
      <c r="CF23" s="75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3"/>
      <c r="DJ23" s="74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68"/>
      <c r="EA23" s="75"/>
      <c r="EB23" s="71"/>
      <c r="EC23" s="71"/>
      <c r="ED23" s="71"/>
      <c r="EE23" s="71"/>
      <c r="EF23" s="71"/>
      <c r="EG23" s="71"/>
      <c r="EH23" s="71"/>
      <c r="EI23" s="71"/>
      <c r="EJ23" s="73"/>
      <c r="EK23" s="74"/>
      <c r="EL23" s="71"/>
      <c r="EM23" s="71"/>
      <c r="EN23" s="71"/>
      <c r="EO23" s="71"/>
      <c r="EP23" s="71"/>
      <c r="EQ23" s="71"/>
      <c r="ER23" s="68"/>
    </row>
    <row r="24" spans="1:148" ht="15" customHeight="1" thickBot="1">
      <c r="A24" s="137">
        <v>17</v>
      </c>
      <c r="B24" s="138" t="s">
        <v>160</v>
      </c>
      <c r="C24" s="136">
        <v>30</v>
      </c>
      <c r="D24" s="59">
        <v>50</v>
      </c>
      <c r="E24" s="59"/>
      <c r="F24" s="60"/>
      <c r="G24" s="61">
        <f t="shared" si="4"/>
        <v>80</v>
      </c>
      <c r="H24" s="112">
        <f t="shared" si="5"/>
        <v>17.5</v>
      </c>
      <c r="I24" s="35">
        <f t="shared" si="6"/>
        <v>62.5</v>
      </c>
      <c r="J24" s="103">
        <f t="shared" si="0"/>
        <v>14</v>
      </c>
      <c r="K24" s="107">
        <f t="shared" si="7"/>
        <v>10</v>
      </c>
      <c r="L24" s="62">
        <f t="shared" si="1"/>
        <v>12</v>
      </c>
      <c r="M24" s="106">
        <f t="shared" si="8"/>
        <v>839</v>
      </c>
      <c r="N24" s="63">
        <f t="shared" si="2"/>
        <v>14</v>
      </c>
      <c r="O24" s="102">
        <f t="shared" si="3"/>
        <v>248846</v>
      </c>
      <c r="P24" s="114"/>
      <c r="Q24" s="64">
        <v>1</v>
      </c>
      <c r="R24" s="69">
        <v>1</v>
      </c>
      <c r="S24" s="69"/>
      <c r="T24" s="69">
        <v>1</v>
      </c>
      <c r="U24" s="69">
        <v>1</v>
      </c>
      <c r="V24" s="69">
        <v>1</v>
      </c>
      <c r="W24" s="69">
        <v>1</v>
      </c>
      <c r="X24" s="70"/>
      <c r="Y24" s="66"/>
      <c r="Z24" s="69"/>
      <c r="AA24" s="71"/>
      <c r="AB24" s="71">
        <v>1</v>
      </c>
      <c r="AC24" s="71"/>
      <c r="AD24" s="71">
        <v>1</v>
      </c>
      <c r="AE24" s="71"/>
      <c r="AF24" s="71">
        <v>1</v>
      </c>
      <c r="AG24" s="71"/>
      <c r="AH24" s="71">
        <v>1</v>
      </c>
      <c r="AI24" s="71"/>
      <c r="AJ24" s="71"/>
      <c r="AK24" s="71"/>
      <c r="AL24" s="71"/>
      <c r="AM24" s="71"/>
      <c r="AN24" s="69"/>
      <c r="AO24" s="72"/>
      <c r="AP24" s="64"/>
      <c r="AQ24" s="69"/>
      <c r="AR24" s="69"/>
      <c r="AS24" s="69"/>
      <c r="AT24" s="69"/>
      <c r="AU24" s="69"/>
      <c r="AV24" s="69"/>
      <c r="AW24" s="69"/>
      <c r="AX24" s="69"/>
      <c r="AY24" s="69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3"/>
      <c r="BO24" s="74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68"/>
      <c r="CF24" s="75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3"/>
      <c r="DJ24" s="74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68"/>
      <c r="EA24" s="75"/>
      <c r="EB24" s="71"/>
      <c r="EC24" s="71"/>
      <c r="ED24" s="71"/>
      <c r="EE24" s="71"/>
      <c r="EF24" s="71"/>
      <c r="EG24" s="71"/>
      <c r="EH24" s="71"/>
      <c r="EI24" s="71"/>
      <c r="EJ24" s="73"/>
      <c r="EK24" s="74"/>
      <c r="EL24" s="71"/>
      <c r="EM24" s="71"/>
      <c r="EN24" s="71"/>
      <c r="EO24" s="71"/>
      <c r="EP24" s="71"/>
      <c r="EQ24" s="71"/>
      <c r="ER24" s="68"/>
    </row>
    <row r="25" spans="1:148" ht="15" customHeight="1" thickBot="1">
      <c r="A25" s="137">
        <v>18</v>
      </c>
      <c r="B25" s="138" t="s">
        <v>161</v>
      </c>
      <c r="C25" s="136">
        <v>50</v>
      </c>
      <c r="D25" s="59"/>
      <c r="E25" s="59"/>
      <c r="F25" s="60"/>
      <c r="G25" s="61">
        <f t="shared" si="4"/>
        <v>50</v>
      </c>
      <c r="H25" s="112">
        <f t="shared" si="5"/>
        <v>14</v>
      </c>
      <c r="I25" s="35">
        <f t="shared" si="6"/>
        <v>36</v>
      </c>
      <c r="J25" s="103">
        <f t="shared" si="0"/>
        <v>27</v>
      </c>
      <c r="K25" s="107">
        <f t="shared" si="7"/>
        <v>6</v>
      </c>
      <c r="L25" s="62">
        <f t="shared" si="1"/>
        <v>25</v>
      </c>
      <c r="M25" s="106">
        <f t="shared" si="8"/>
        <v>629</v>
      </c>
      <c r="N25" s="63">
        <f t="shared" si="2"/>
        <v>24</v>
      </c>
      <c r="O25" s="102">
        <f t="shared" si="3"/>
        <v>9765649</v>
      </c>
      <c r="P25" s="114"/>
      <c r="Q25" s="64"/>
      <c r="R25" s="69">
        <v>1</v>
      </c>
      <c r="S25" s="69">
        <v>1</v>
      </c>
      <c r="T25" s="69"/>
      <c r="U25" s="69"/>
      <c r="V25" s="69">
        <v>1</v>
      </c>
      <c r="W25" s="69"/>
      <c r="X25" s="70"/>
      <c r="Y25" s="66"/>
      <c r="Z25" s="69">
        <v>1</v>
      </c>
      <c r="AA25" s="71"/>
      <c r="AB25" s="71"/>
      <c r="AC25" s="71">
        <v>1</v>
      </c>
      <c r="AD25" s="71">
        <v>1</v>
      </c>
      <c r="AE25" s="71"/>
      <c r="AF25" s="71"/>
      <c r="AG25" s="71"/>
      <c r="AH25" s="71"/>
      <c r="AI25" s="71"/>
      <c r="AJ25" s="71"/>
      <c r="AK25" s="71"/>
      <c r="AL25" s="71"/>
      <c r="AM25" s="71"/>
      <c r="AN25" s="69"/>
      <c r="AO25" s="72"/>
      <c r="AP25" s="64"/>
      <c r="AQ25" s="69"/>
      <c r="AR25" s="69"/>
      <c r="AS25" s="69"/>
      <c r="AT25" s="69"/>
      <c r="AU25" s="69"/>
      <c r="AV25" s="69"/>
      <c r="AW25" s="69"/>
      <c r="AX25" s="69"/>
      <c r="AY25" s="69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3"/>
      <c r="BO25" s="74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68"/>
      <c r="CF25" s="75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3"/>
      <c r="DJ25" s="74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68"/>
      <c r="EA25" s="75"/>
      <c r="EB25" s="71"/>
      <c r="EC25" s="71"/>
      <c r="ED25" s="71"/>
      <c r="EE25" s="71"/>
      <c r="EF25" s="71"/>
      <c r="EG25" s="71"/>
      <c r="EH25" s="71"/>
      <c r="EI25" s="71"/>
      <c r="EJ25" s="73"/>
      <c r="EK25" s="74"/>
      <c r="EL25" s="71"/>
      <c r="EM25" s="71"/>
      <c r="EN25" s="71"/>
      <c r="EO25" s="71"/>
      <c r="EP25" s="71"/>
      <c r="EQ25" s="71"/>
      <c r="ER25" s="68"/>
    </row>
    <row r="26" spans="1:148" ht="15" customHeight="1" thickBot="1">
      <c r="A26" s="137">
        <v>19</v>
      </c>
      <c r="B26" s="138" t="s">
        <v>162</v>
      </c>
      <c r="C26" s="136"/>
      <c r="D26" s="59"/>
      <c r="E26" s="59"/>
      <c r="F26" s="60"/>
      <c r="G26" s="61">
        <f t="shared" si="4"/>
        <v>0</v>
      </c>
      <c r="H26" s="112">
        <f t="shared" si="5"/>
        <v>0</v>
      </c>
      <c r="I26" s="35">
        <f t="shared" si="6"/>
        <v>0</v>
      </c>
      <c r="J26" s="103">
        <f t="shared" si="0"/>
        <v>55</v>
      </c>
      <c r="K26" s="107">
        <f t="shared" si="7"/>
        <v>0</v>
      </c>
      <c r="L26" s="62">
        <f t="shared" si="1"/>
        <v>55</v>
      </c>
      <c r="M26" s="106">
        <f t="shared" si="8"/>
        <v>0</v>
      </c>
      <c r="N26" s="63">
        <f t="shared" si="2"/>
        <v>55</v>
      </c>
      <c r="O26" s="102">
        <f t="shared" si="3"/>
        <v>503284430</v>
      </c>
      <c r="P26" s="114"/>
      <c r="Q26" s="64"/>
      <c r="R26" s="69"/>
      <c r="S26" s="69"/>
      <c r="T26" s="69"/>
      <c r="U26" s="69"/>
      <c r="V26" s="69"/>
      <c r="W26" s="69"/>
      <c r="X26" s="70"/>
      <c r="Y26" s="66"/>
      <c r="Z26" s="69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69"/>
      <c r="AO26" s="72"/>
      <c r="AP26" s="64"/>
      <c r="AQ26" s="69"/>
      <c r="AR26" s="69"/>
      <c r="AS26" s="69"/>
      <c r="AT26" s="69"/>
      <c r="AU26" s="69"/>
      <c r="AV26" s="69"/>
      <c r="AW26" s="69"/>
      <c r="AX26" s="69"/>
      <c r="AY26" s="69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3"/>
      <c r="BO26" s="74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68"/>
      <c r="CF26" s="75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3"/>
      <c r="DJ26" s="74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68"/>
      <c r="EA26" s="75"/>
      <c r="EB26" s="71"/>
      <c r="EC26" s="71"/>
      <c r="ED26" s="71"/>
      <c r="EE26" s="71"/>
      <c r="EF26" s="71"/>
      <c r="EG26" s="71"/>
      <c r="EH26" s="71"/>
      <c r="EI26" s="71"/>
      <c r="EJ26" s="73"/>
      <c r="EK26" s="74"/>
      <c r="EL26" s="71"/>
      <c r="EM26" s="71"/>
      <c r="EN26" s="71"/>
      <c r="EO26" s="71"/>
      <c r="EP26" s="71"/>
      <c r="EQ26" s="71"/>
      <c r="ER26" s="68"/>
    </row>
    <row r="27" spans="1:148" ht="15" customHeight="1" thickBot="1">
      <c r="A27" s="137">
        <v>20</v>
      </c>
      <c r="B27" s="138" t="s">
        <v>163</v>
      </c>
      <c r="C27" s="136">
        <v>30</v>
      </c>
      <c r="D27" s="59"/>
      <c r="E27" s="59"/>
      <c r="F27" s="60"/>
      <c r="G27" s="61">
        <f t="shared" si="4"/>
        <v>30</v>
      </c>
      <c r="H27" s="112">
        <f t="shared" si="5"/>
        <v>3.5</v>
      </c>
      <c r="I27" s="35">
        <f t="shared" si="6"/>
        <v>26.5</v>
      </c>
      <c r="J27" s="103">
        <f t="shared" si="0"/>
        <v>20</v>
      </c>
      <c r="K27" s="107">
        <f t="shared" si="7"/>
        <v>8</v>
      </c>
      <c r="L27" s="62">
        <f t="shared" si="1"/>
        <v>17</v>
      </c>
      <c r="M27" s="106">
        <f t="shared" si="8"/>
        <v>553</v>
      </c>
      <c r="N27" s="63">
        <f t="shared" si="2"/>
        <v>29</v>
      </c>
      <c r="O27" s="102">
        <f t="shared" si="3"/>
        <v>1419886</v>
      </c>
      <c r="P27" s="114"/>
      <c r="Q27" s="64">
        <v>1</v>
      </c>
      <c r="R27" s="69"/>
      <c r="S27" s="69">
        <v>1</v>
      </c>
      <c r="T27" s="69"/>
      <c r="U27" s="69">
        <v>1</v>
      </c>
      <c r="V27" s="69"/>
      <c r="W27" s="69">
        <v>1</v>
      </c>
      <c r="X27" s="70"/>
      <c r="Y27" s="66"/>
      <c r="Z27" s="69"/>
      <c r="AA27" s="71">
        <v>1</v>
      </c>
      <c r="AB27" s="71">
        <v>1</v>
      </c>
      <c r="AC27" s="71"/>
      <c r="AD27" s="71">
        <v>1</v>
      </c>
      <c r="AE27" s="71"/>
      <c r="AF27" s="71"/>
      <c r="AG27" s="71"/>
      <c r="AH27" s="71">
        <v>1</v>
      </c>
      <c r="AI27" s="71"/>
      <c r="AJ27" s="71"/>
      <c r="AK27" s="71"/>
      <c r="AL27" s="71"/>
      <c r="AM27" s="71"/>
      <c r="AN27" s="69"/>
      <c r="AO27" s="72"/>
      <c r="AP27" s="64"/>
      <c r="AQ27" s="69"/>
      <c r="AR27" s="69"/>
      <c r="AS27" s="69"/>
      <c r="AT27" s="69"/>
      <c r="AU27" s="69"/>
      <c r="AV27" s="69"/>
      <c r="AW27" s="69"/>
      <c r="AX27" s="69"/>
      <c r="AY27" s="69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3"/>
      <c r="BO27" s="74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68"/>
      <c r="CF27" s="75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3"/>
      <c r="DJ27" s="74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68"/>
      <c r="EA27" s="75"/>
      <c r="EB27" s="71"/>
      <c r="EC27" s="71"/>
      <c r="ED27" s="71"/>
      <c r="EE27" s="71"/>
      <c r="EF27" s="71"/>
      <c r="EG27" s="71"/>
      <c r="EH27" s="71"/>
      <c r="EI27" s="71"/>
      <c r="EJ27" s="73"/>
      <c r="EK27" s="74"/>
      <c r="EL27" s="71"/>
      <c r="EM27" s="71"/>
      <c r="EN27" s="71"/>
      <c r="EO27" s="71"/>
      <c r="EP27" s="71"/>
      <c r="EQ27" s="71"/>
      <c r="ER27" s="68"/>
    </row>
    <row r="28" spans="1:148" ht="15" customHeight="1" thickBot="1">
      <c r="A28" s="137">
        <v>21</v>
      </c>
      <c r="B28" s="138" t="s">
        <v>164</v>
      </c>
      <c r="C28" s="136"/>
      <c r="D28" s="59"/>
      <c r="E28" s="59"/>
      <c r="F28" s="60"/>
      <c r="G28" s="61">
        <f t="shared" si="4"/>
        <v>0</v>
      </c>
      <c r="H28" s="112">
        <f t="shared" si="5"/>
        <v>3.5</v>
      </c>
      <c r="I28" s="35">
        <f t="shared" si="6"/>
        <v>-3.5</v>
      </c>
      <c r="J28" s="103">
        <f t="shared" si="0"/>
        <v>35</v>
      </c>
      <c r="K28" s="107">
        <f t="shared" si="7"/>
        <v>6</v>
      </c>
      <c r="L28" s="62">
        <f t="shared" si="1"/>
        <v>25</v>
      </c>
      <c r="M28" s="106">
        <f t="shared" si="8"/>
        <v>401</v>
      </c>
      <c r="N28" s="63">
        <f t="shared" si="2"/>
        <v>38</v>
      </c>
      <c r="O28" s="102">
        <f t="shared" si="3"/>
        <v>9765663</v>
      </c>
      <c r="P28" s="114"/>
      <c r="Q28" s="64"/>
      <c r="R28" s="69">
        <v>1</v>
      </c>
      <c r="S28" s="69">
        <v>1</v>
      </c>
      <c r="T28" s="69"/>
      <c r="U28" s="69">
        <v>1</v>
      </c>
      <c r="V28" s="69"/>
      <c r="W28" s="69"/>
      <c r="X28" s="70"/>
      <c r="Y28" s="66"/>
      <c r="Z28" s="69"/>
      <c r="AA28" s="71"/>
      <c r="AB28" s="71"/>
      <c r="AC28" s="71"/>
      <c r="AD28" s="71">
        <v>1</v>
      </c>
      <c r="AE28" s="71">
        <v>1</v>
      </c>
      <c r="AF28" s="71"/>
      <c r="AG28" s="71"/>
      <c r="AH28" s="71">
        <v>1</v>
      </c>
      <c r="AI28" s="71"/>
      <c r="AJ28" s="71"/>
      <c r="AK28" s="71"/>
      <c r="AL28" s="71"/>
      <c r="AM28" s="71"/>
      <c r="AN28" s="69"/>
      <c r="AO28" s="72"/>
      <c r="AP28" s="64"/>
      <c r="AQ28" s="69"/>
      <c r="AR28" s="69"/>
      <c r="AS28" s="69"/>
      <c r="AT28" s="69"/>
      <c r="AU28" s="69"/>
      <c r="AV28" s="69"/>
      <c r="AW28" s="69"/>
      <c r="AX28" s="69"/>
      <c r="AY28" s="69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3"/>
      <c r="BO28" s="74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68"/>
      <c r="CF28" s="75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3"/>
      <c r="DJ28" s="74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68"/>
      <c r="EA28" s="75"/>
      <c r="EB28" s="71"/>
      <c r="EC28" s="71"/>
      <c r="ED28" s="71"/>
      <c r="EE28" s="71"/>
      <c r="EF28" s="71"/>
      <c r="EG28" s="71"/>
      <c r="EH28" s="71"/>
      <c r="EI28" s="71"/>
      <c r="EJ28" s="73"/>
      <c r="EK28" s="74"/>
      <c r="EL28" s="71"/>
      <c r="EM28" s="71"/>
      <c r="EN28" s="71"/>
      <c r="EO28" s="71"/>
      <c r="EP28" s="71"/>
      <c r="EQ28" s="71"/>
      <c r="ER28" s="68"/>
    </row>
    <row r="29" spans="1:148" ht="15" customHeight="1" thickBot="1">
      <c r="A29" s="137">
        <v>22</v>
      </c>
      <c r="B29" s="138" t="s">
        <v>165</v>
      </c>
      <c r="C29" s="136">
        <v>50</v>
      </c>
      <c r="D29" s="59"/>
      <c r="E29" s="59"/>
      <c r="F29" s="60"/>
      <c r="G29" s="61">
        <f t="shared" si="4"/>
        <v>50</v>
      </c>
      <c r="H29" s="112">
        <f t="shared" si="5"/>
        <v>17.5</v>
      </c>
      <c r="I29" s="35">
        <f t="shared" si="6"/>
        <v>32.5</v>
      </c>
      <c r="J29" s="103">
        <f t="shared" si="0"/>
        <v>5</v>
      </c>
      <c r="K29" s="107">
        <f t="shared" si="7"/>
        <v>13</v>
      </c>
      <c r="L29" s="62">
        <f t="shared" si="1"/>
        <v>4</v>
      </c>
      <c r="M29" s="106">
        <f t="shared" si="8"/>
        <v>1158</v>
      </c>
      <c r="N29" s="63">
        <f t="shared" si="2"/>
        <v>4</v>
      </c>
      <c r="O29" s="102">
        <f t="shared" si="3"/>
        <v>1028</v>
      </c>
      <c r="P29" s="114"/>
      <c r="Q29" s="64">
        <v>1</v>
      </c>
      <c r="R29" s="69"/>
      <c r="S29" s="69">
        <v>1</v>
      </c>
      <c r="T29" s="69">
        <v>1</v>
      </c>
      <c r="U29" s="69">
        <v>1</v>
      </c>
      <c r="V29" s="69">
        <v>1</v>
      </c>
      <c r="W29" s="69">
        <v>1</v>
      </c>
      <c r="X29" s="70"/>
      <c r="Y29" s="66"/>
      <c r="Z29" s="69">
        <v>1</v>
      </c>
      <c r="AA29" s="71">
        <v>1</v>
      </c>
      <c r="AB29" s="71"/>
      <c r="AC29" s="71">
        <v>1</v>
      </c>
      <c r="AD29" s="71">
        <v>1</v>
      </c>
      <c r="AE29" s="71">
        <v>1</v>
      </c>
      <c r="AF29" s="71"/>
      <c r="AG29" s="71">
        <v>1</v>
      </c>
      <c r="AH29" s="71">
        <v>1</v>
      </c>
      <c r="AI29" s="71"/>
      <c r="AJ29" s="71"/>
      <c r="AK29" s="71"/>
      <c r="AL29" s="71"/>
      <c r="AM29" s="71"/>
      <c r="AN29" s="69"/>
      <c r="AO29" s="72"/>
      <c r="AP29" s="64"/>
      <c r="AQ29" s="69"/>
      <c r="AR29" s="69"/>
      <c r="AS29" s="69"/>
      <c r="AT29" s="69"/>
      <c r="AU29" s="69"/>
      <c r="AV29" s="69"/>
      <c r="AW29" s="69"/>
      <c r="AX29" s="69"/>
      <c r="AY29" s="69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3"/>
      <c r="BO29" s="74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68"/>
      <c r="CF29" s="75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3"/>
      <c r="DJ29" s="74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68"/>
      <c r="EA29" s="75"/>
      <c r="EB29" s="71"/>
      <c r="EC29" s="71"/>
      <c r="ED29" s="71"/>
      <c r="EE29" s="71"/>
      <c r="EF29" s="71"/>
      <c r="EG29" s="71"/>
      <c r="EH29" s="71"/>
      <c r="EI29" s="71"/>
      <c r="EJ29" s="73"/>
      <c r="EK29" s="74"/>
      <c r="EL29" s="71"/>
      <c r="EM29" s="71"/>
      <c r="EN29" s="71"/>
      <c r="EO29" s="71"/>
      <c r="EP29" s="71"/>
      <c r="EQ29" s="71"/>
      <c r="ER29" s="68"/>
    </row>
    <row r="30" spans="1:148" ht="15" customHeight="1" thickBot="1">
      <c r="A30" s="137">
        <v>23</v>
      </c>
      <c r="B30" s="138" t="s">
        <v>166</v>
      </c>
      <c r="C30" s="136">
        <v>40</v>
      </c>
      <c r="D30" s="59"/>
      <c r="E30" s="59"/>
      <c r="F30" s="60"/>
      <c r="G30" s="61">
        <f t="shared" si="4"/>
        <v>40</v>
      </c>
      <c r="H30" s="112">
        <f t="shared" si="5"/>
        <v>21</v>
      </c>
      <c r="I30" s="35">
        <f t="shared" si="6"/>
        <v>19</v>
      </c>
      <c r="J30" s="103">
        <f t="shared" si="0"/>
        <v>6</v>
      </c>
      <c r="K30" s="107">
        <f t="shared" si="7"/>
        <v>12</v>
      </c>
      <c r="L30" s="62">
        <f t="shared" si="1"/>
        <v>6</v>
      </c>
      <c r="M30" s="106">
        <f t="shared" si="8"/>
        <v>1021</v>
      </c>
      <c r="N30" s="63">
        <f t="shared" si="2"/>
        <v>6</v>
      </c>
      <c r="O30" s="102">
        <f t="shared" si="3"/>
        <v>7782</v>
      </c>
      <c r="P30" s="114"/>
      <c r="Q30" s="64">
        <v>1</v>
      </c>
      <c r="R30" s="69">
        <v>1</v>
      </c>
      <c r="S30" s="69">
        <v>1</v>
      </c>
      <c r="T30" s="69">
        <v>1</v>
      </c>
      <c r="U30" s="69">
        <v>1</v>
      </c>
      <c r="V30" s="69">
        <v>1</v>
      </c>
      <c r="W30" s="69"/>
      <c r="X30" s="70"/>
      <c r="Y30" s="66">
        <v>1</v>
      </c>
      <c r="Z30" s="69"/>
      <c r="AA30" s="71">
        <v>1</v>
      </c>
      <c r="AB30" s="71">
        <v>1</v>
      </c>
      <c r="AC30" s="71"/>
      <c r="AD30" s="71">
        <v>1</v>
      </c>
      <c r="AE30" s="71"/>
      <c r="AF30" s="71">
        <v>1</v>
      </c>
      <c r="AG30" s="71"/>
      <c r="AH30" s="71">
        <v>1</v>
      </c>
      <c r="AI30" s="71"/>
      <c r="AJ30" s="71"/>
      <c r="AK30" s="71"/>
      <c r="AL30" s="71"/>
      <c r="AM30" s="71"/>
      <c r="AN30" s="69"/>
      <c r="AO30" s="72"/>
      <c r="AP30" s="64"/>
      <c r="AQ30" s="69"/>
      <c r="AR30" s="69"/>
      <c r="AS30" s="69"/>
      <c r="AT30" s="69"/>
      <c r="AU30" s="69"/>
      <c r="AV30" s="69"/>
      <c r="AW30" s="69"/>
      <c r="AX30" s="69"/>
      <c r="AY30" s="69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3"/>
      <c r="BO30" s="74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68"/>
      <c r="CF30" s="75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3"/>
      <c r="DJ30" s="74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68"/>
      <c r="EA30" s="75"/>
      <c r="EB30" s="71"/>
      <c r="EC30" s="71"/>
      <c r="ED30" s="71"/>
      <c r="EE30" s="71"/>
      <c r="EF30" s="71"/>
      <c r="EG30" s="71"/>
      <c r="EH30" s="71"/>
      <c r="EI30" s="71"/>
      <c r="EJ30" s="73"/>
      <c r="EK30" s="74"/>
      <c r="EL30" s="71"/>
      <c r="EM30" s="71"/>
      <c r="EN30" s="71"/>
      <c r="EO30" s="71"/>
      <c r="EP30" s="71"/>
      <c r="EQ30" s="71"/>
      <c r="ER30" s="68"/>
    </row>
    <row r="31" spans="1:148" ht="15" customHeight="1" thickBot="1">
      <c r="A31" s="137">
        <v>24</v>
      </c>
      <c r="B31" s="139" t="s">
        <v>167</v>
      </c>
      <c r="C31" s="136">
        <v>30</v>
      </c>
      <c r="D31" s="59"/>
      <c r="E31" s="59"/>
      <c r="F31" s="60"/>
      <c r="G31" s="61">
        <f t="shared" si="4"/>
        <v>30</v>
      </c>
      <c r="H31" s="112">
        <f t="shared" si="5"/>
        <v>3.5</v>
      </c>
      <c r="I31" s="35">
        <f t="shared" si="6"/>
        <v>26.5</v>
      </c>
      <c r="J31" s="103">
        <f t="shared" si="0"/>
        <v>50</v>
      </c>
      <c r="K31" s="107">
        <f t="shared" si="7"/>
        <v>2</v>
      </c>
      <c r="L31" s="62">
        <f t="shared" si="1"/>
        <v>49</v>
      </c>
      <c r="M31" s="106">
        <f t="shared" si="8"/>
        <v>198</v>
      </c>
      <c r="N31" s="63">
        <f t="shared" si="2"/>
        <v>50</v>
      </c>
      <c r="O31" s="102">
        <f t="shared" si="3"/>
        <v>282475299</v>
      </c>
      <c r="P31" s="114"/>
      <c r="Q31" s="64">
        <v>1</v>
      </c>
      <c r="R31" s="69"/>
      <c r="S31" s="69"/>
      <c r="T31" s="69"/>
      <c r="U31" s="69"/>
      <c r="V31" s="69"/>
      <c r="W31" s="69"/>
      <c r="X31" s="70"/>
      <c r="Y31" s="66"/>
      <c r="Z31" s="69">
        <v>1</v>
      </c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69"/>
      <c r="AO31" s="72"/>
      <c r="AP31" s="64"/>
      <c r="AQ31" s="69"/>
      <c r="AR31" s="69"/>
      <c r="AS31" s="69"/>
      <c r="AT31" s="69"/>
      <c r="AU31" s="69"/>
      <c r="AV31" s="69"/>
      <c r="AW31" s="69"/>
      <c r="AX31" s="69"/>
      <c r="AY31" s="69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3"/>
      <c r="BO31" s="74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68"/>
      <c r="CF31" s="75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3"/>
      <c r="DJ31" s="74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68"/>
      <c r="EA31" s="75"/>
      <c r="EB31" s="71"/>
      <c r="EC31" s="71"/>
      <c r="ED31" s="71"/>
      <c r="EE31" s="71"/>
      <c r="EF31" s="71"/>
      <c r="EG31" s="71"/>
      <c r="EH31" s="71"/>
      <c r="EI31" s="71"/>
      <c r="EJ31" s="73"/>
      <c r="EK31" s="74"/>
      <c r="EL31" s="71"/>
      <c r="EM31" s="71"/>
      <c r="EN31" s="71"/>
      <c r="EO31" s="71"/>
      <c r="EP31" s="71"/>
      <c r="EQ31" s="71"/>
      <c r="ER31" s="68"/>
    </row>
    <row r="32" spans="1:148" ht="15" customHeight="1" thickBot="1">
      <c r="A32" s="137">
        <v>25</v>
      </c>
      <c r="B32" s="138" t="s">
        <v>168</v>
      </c>
      <c r="C32" s="136">
        <v>50</v>
      </c>
      <c r="D32" s="59"/>
      <c r="E32" s="59"/>
      <c r="F32" s="60"/>
      <c r="G32" s="61">
        <f t="shared" si="4"/>
        <v>50</v>
      </c>
      <c r="H32" s="112">
        <f t="shared" si="5"/>
        <v>7</v>
      </c>
      <c r="I32" s="35">
        <f t="shared" si="6"/>
        <v>43</v>
      </c>
      <c r="J32" s="103">
        <f t="shared" si="0"/>
        <v>32</v>
      </c>
      <c r="K32" s="107">
        <f t="shared" si="7"/>
        <v>6</v>
      </c>
      <c r="L32" s="62">
        <f t="shared" si="1"/>
        <v>25</v>
      </c>
      <c r="M32" s="106">
        <f t="shared" si="8"/>
        <v>471</v>
      </c>
      <c r="N32" s="63">
        <f t="shared" si="2"/>
        <v>33</v>
      </c>
      <c r="O32" s="102">
        <f t="shared" si="3"/>
        <v>9765658</v>
      </c>
      <c r="P32" s="114"/>
      <c r="Q32" s="64">
        <v>1</v>
      </c>
      <c r="R32" s="69">
        <v>1</v>
      </c>
      <c r="S32" s="69">
        <v>1</v>
      </c>
      <c r="T32" s="69"/>
      <c r="U32" s="69">
        <v>1</v>
      </c>
      <c r="V32" s="69"/>
      <c r="W32" s="69"/>
      <c r="X32" s="70"/>
      <c r="Y32" s="66"/>
      <c r="Z32" s="69">
        <v>1</v>
      </c>
      <c r="AA32" s="71"/>
      <c r="AB32" s="71"/>
      <c r="AC32" s="71"/>
      <c r="AD32" s="71"/>
      <c r="AE32" s="71"/>
      <c r="AF32" s="71"/>
      <c r="AG32" s="71"/>
      <c r="AH32" s="71">
        <v>1</v>
      </c>
      <c r="AI32" s="71"/>
      <c r="AJ32" s="71"/>
      <c r="AK32" s="71"/>
      <c r="AL32" s="71"/>
      <c r="AM32" s="71"/>
      <c r="AN32" s="69"/>
      <c r="AO32" s="72"/>
      <c r="AP32" s="64"/>
      <c r="AQ32" s="69"/>
      <c r="AR32" s="69"/>
      <c r="AS32" s="69"/>
      <c r="AT32" s="69"/>
      <c r="AU32" s="69"/>
      <c r="AV32" s="69"/>
      <c r="AW32" s="69"/>
      <c r="AX32" s="69"/>
      <c r="AY32" s="69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3"/>
      <c r="BO32" s="74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68"/>
      <c r="CF32" s="75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3"/>
      <c r="DJ32" s="74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68"/>
      <c r="EA32" s="75"/>
      <c r="EB32" s="71"/>
      <c r="EC32" s="71"/>
      <c r="ED32" s="71"/>
      <c r="EE32" s="71"/>
      <c r="EF32" s="71"/>
      <c r="EG32" s="71"/>
      <c r="EH32" s="71"/>
      <c r="EI32" s="71"/>
      <c r="EJ32" s="73"/>
      <c r="EK32" s="74"/>
      <c r="EL32" s="71"/>
      <c r="EM32" s="71"/>
      <c r="EN32" s="71"/>
      <c r="EO32" s="71"/>
      <c r="EP32" s="71"/>
      <c r="EQ32" s="71"/>
      <c r="ER32" s="68"/>
    </row>
    <row r="33" spans="1:148" ht="15" customHeight="1" thickBot="1">
      <c r="A33" s="137">
        <v>26</v>
      </c>
      <c r="B33" s="138" t="s">
        <v>169</v>
      </c>
      <c r="C33" s="136">
        <v>10</v>
      </c>
      <c r="D33" s="59">
        <v>50</v>
      </c>
      <c r="E33" s="59"/>
      <c r="F33" s="60"/>
      <c r="G33" s="61">
        <f t="shared" si="4"/>
        <v>60</v>
      </c>
      <c r="H33" s="112">
        <f t="shared" si="5"/>
        <v>17.5</v>
      </c>
      <c r="I33" s="35">
        <f t="shared" si="6"/>
        <v>42.5</v>
      </c>
      <c r="J33" s="103">
        <f t="shared" si="0"/>
        <v>23</v>
      </c>
      <c r="K33" s="107">
        <f t="shared" si="7"/>
        <v>7</v>
      </c>
      <c r="L33" s="62">
        <f t="shared" si="1"/>
        <v>21</v>
      </c>
      <c r="M33" s="106">
        <f t="shared" si="8"/>
        <v>671</v>
      </c>
      <c r="N33" s="63">
        <f t="shared" si="2"/>
        <v>22</v>
      </c>
      <c r="O33" s="102">
        <f t="shared" si="3"/>
        <v>4084123</v>
      </c>
      <c r="P33" s="114"/>
      <c r="Q33" s="64"/>
      <c r="R33" s="69">
        <v>1</v>
      </c>
      <c r="S33" s="69"/>
      <c r="T33" s="69">
        <v>1</v>
      </c>
      <c r="U33" s="69"/>
      <c r="V33" s="69">
        <v>1</v>
      </c>
      <c r="W33" s="69"/>
      <c r="X33" s="70"/>
      <c r="Y33" s="66"/>
      <c r="Z33" s="69">
        <v>0.6428571428571429</v>
      </c>
      <c r="AA33" s="71"/>
      <c r="AB33" s="71"/>
      <c r="AC33" s="71">
        <v>1</v>
      </c>
      <c r="AD33" s="71">
        <v>1</v>
      </c>
      <c r="AE33" s="71">
        <v>1</v>
      </c>
      <c r="AF33" s="71"/>
      <c r="AG33" s="71"/>
      <c r="AH33" s="71"/>
      <c r="AI33" s="71"/>
      <c r="AJ33" s="71"/>
      <c r="AK33" s="71"/>
      <c r="AL33" s="71"/>
      <c r="AM33" s="71"/>
      <c r="AN33" s="69"/>
      <c r="AO33" s="72"/>
      <c r="AP33" s="64"/>
      <c r="AQ33" s="69"/>
      <c r="AR33" s="69"/>
      <c r="AS33" s="69"/>
      <c r="AT33" s="69"/>
      <c r="AU33" s="69"/>
      <c r="AV33" s="69"/>
      <c r="AW33" s="69"/>
      <c r="AX33" s="69"/>
      <c r="AY33" s="69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3"/>
      <c r="BO33" s="74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68"/>
      <c r="CF33" s="75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3"/>
      <c r="DJ33" s="74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68"/>
      <c r="EA33" s="75"/>
      <c r="EB33" s="71"/>
      <c r="EC33" s="71"/>
      <c r="ED33" s="71"/>
      <c r="EE33" s="71"/>
      <c r="EF33" s="71"/>
      <c r="EG33" s="71"/>
      <c r="EH33" s="71"/>
      <c r="EI33" s="71"/>
      <c r="EJ33" s="73"/>
      <c r="EK33" s="74"/>
      <c r="EL33" s="71"/>
      <c r="EM33" s="71"/>
      <c r="EN33" s="71"/>
      <c r="EO33" s="71"/>
      <c r="EP33" s="71"/>
      <c r="EQ33" s="71"/>
      <c r="ER33" s="68"/>
    </row>
    <row r="34" spans="1:148" ht="15" customHeight="1" thickBot="1">
      <c r="A34" s="137">
        <v>27</v>
      </c>
      <c r="B34" s="138" t="s">
        <v>170</v>
      </c>
      <c r="C34" s="136"/>
      <c r="D34" s="59"/>
      <c r="E34" s="59"/>
      <c r="F34" s="60"/>
      <c r="G34" s="61">
        <f t="shared" si="4"/>
        <v>0</v>
      </c>
      <c r="H34" s="112">
        <f t="shared" si="5"/>
        <v>0</v>
      </c>
      <c r="I34" s="35">
        <f t="shared" si="6"/>
        <v>0</v>
      </c>
      <c r="J34" s="103">
        <f t="shared" si="0"/>
        <v>55</v>
      </c>
      <c r="K34" s="107">
        <f t="shared" si="7"/>
        <v>0</v>
      </c>
      <c r="L34" s="62">
        <f t="shared" si="1"/>
        <v>55</v>
      </c>
      <c r="M34" s="106">
        <f t="shared" si="8"/>
        <v>0</v>
      </c>
      <c r="N34" s="63">
        <f t="shared" si="2"/>
        <v>55</v>
      </c>
      <c r="O34" s="102">
        <f t="shared" si="3"/>
        <v>503284430</v>
      </c>
      <c r="P34" s="114"/>
      <c r="Q34" s="64"/>
      <c r="R34" s="69"/>
      <c r="S34" s="69"/>
      <c r="T34" s="69"/>
      <c r="U34" s="69"/>
      <c r="V34" s="69"/>
      <c r="W34" s="69"/>
      <c r="X34" s="70"/>
      <c r="Y34" s="66"/>
      <c r="Z34" s="69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69"/>
      <c r="AO34" s="72"/>
      <c r="AP34" s="64"/>
      <c r="AQ34" s="69"/>
      <c r="AR34" s="69"/>
      <c r="AS34" s="69"/>
      <c r="AT34" s="69"/>
      <c r="AU34" s="69"/>
      <c r="AV34" s="69"/>
      <c r="AW34" s="69"/>
      <c r="AX34" s="69"/>
      <c r="AY34" s="69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3"/>
      <c r="BO34" s="74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68"/>
      <c r="CF34" s="75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3"/>
      <c r="DJ34" s="74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68"/>
      <c r="EA34" s="75"/>
      <c r="EB34" s="71"/>
      <c r="EC34" s="71"/>
      <c r="ED34" s="71"/>
      <c r="EE34" s="71"/>
      <c r="EF34" s="71"/>
      <c r="EG34" s="71"/>
      <c r="EH34" s="71"/>
      <c r="EI34" s="71"/>
      <c r="EJ34" s="73"/>
      <c r="EK34" s="74"/>
      <c r="EL34" s="71"/>
      <c r="EM34" s="71"/>
      <c r="EN34" s="71"/>
      <c r="EO34" s="71"/>
      <c r="EP34" s="71"/>
      <c r="EQ34" s="71"/>
      <c r="ER34" s="68"/>
    </row>
    <row r="35" spans="1:148" ht="15" customHeight="1" thickBot="1">
      <c r="A35" s="137">
        <v>28</v>
      </c>
      <c r="B35" s="138" t="s">
        <v>171</v>
      </c>
      <c r="C35" s="136">
        <v>30</v>
      </c>
      <c r="D35" s="59"/>
      <c r="E35" s="59"/>
      <c r="F35" s="60"/>
      <c r="G35" s="61">
        <f t="shared" si="4"/>
        <v>30</v>
      </c>
      <c r="H35" s="112">
        <f t="shared" si="5"/>
        <v>10.5</v>
      </c>
      <c r="I35" s="35">
        <f t="shared" si="6"/>
        <v>19.5</v>
      </c>
      <c r="J35" s="103">
        <f t="shared" si="0"/>
        <v>33</v>
      </c>
      <c r="K35" s="107">
        <f t="shared" si="7"/>
        <v>6</v>
      </c>
      <c r="L35" s="62">
        <f t="shared" si="1"/>
        <v>25</v>
      </c>
      <c r="M35" s="106">
        <f t="shared" si="8"/>
        <v>425</v>
      </c>
      <c r="N35" s="63">
        <f t="shared" si="2"/>
        <v>36</v>
      </c>
      <c r="O35" s="102">
        <f t="shared" si="3"/>
        <v>9765661</v>
      </c>
      <c r="P35" s="114"/>
      <c r="Q35" s="64">
        <v>1</v>
      </c>
      <c r="R35" s="69">
        <v>1</v>
      </c>
      <c r="S35" s="69">
        <v>1</v>
      </c>
      <c r="T35" s="69">
        <v>0.94791666666666663</v>
      </c>
      <c r="U35" s="69">
        <v>1</v>
      </c>
      <c r="V35" s="69">
        <v>0.625</v>
      </c>
      <c r="W35" s="69"/>
      <c r="X35" s="70"/>
      <c r="Y35" s="66"/>
      <c r="Z35" s="69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69"/>
      <c r="AO35" s="72"/>
      <c r="AP35" s="64"/>
      <c r="AQ35" s="69"/>
      <c r="AR35" s="69"/>
      <c r="AS35" s="69"/>
      <c r="AT35" s="69"/>
      <c r="AU35" s="69"/>
      <c r="AV35" s="69"/>
      <c r="AW35" s="69"/>
      <c r="AX35" s="69"/>
      <c r="AY35" s="69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3"/>
      <c r="BO35" s="74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68"/>
      <c r="CF35" s="75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3"/>
      <c r="DJ35" s="74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68"/>
      <c r="EA35" s="75"/>
      <c r="EB35" s="71"/>
      <c r="EC35" s="71"/>
      <c r="ED35" s="71"/>
      <c r="EE35" s="71"/>
      <c r="EF35" s="71"/>
      <c r="EG35" s="71"/>
      <c r="EH35" s="71"/>
      <c r="EI35" s="71"/>
      <c r="EJ35" s="73"/>
      <c r="EK35" s="74"/>
      <c r="EL35" s="71"/>
      <c r="EM35" s="71"/>
      <c r="EN35" s="71"/>
      <c r="EO35" s="71"/>
      <c r="EP35" s="71"/>
      <c r="EQ35" s="71"/>
      <c r="ER35" s="68"/>
    </row>
    <row r="36" spans="1:148" ht="15" customHeight="1" thickBot="1">
      <c r="A36" s="137">
        <v>29</v>
      </c>
      <c r="B36" s="138" t="s">
        <v>172</v>
      </c>
      <c r="C36" s="136">
        <v>10</v>
      </c>
      <c r="D36" s="59"/>
      <c r="E36" s="59"/>
      <c r="F36" s="60"/>
      <c r="G36" s="61">
        <f t="shared" si="4"/>
        <v>10</v>
      </c>
      <c r="H36" s="112">
        <f t="shared" si="5"/>
        <v>17.5</v>
      </c>
      <c r="I36" s="35">
        <f t="shared" si="6"/>
        <v>-7.5</v>
      </c>
      <c r="J36" s="103">
        <f t="shared" si="0"/>
        <v>16</v>
      </c>
      <c r="K36" s="107">
        <f t="shared" si="7"/>
        <v>9</v>
      </c>
      <c r="L36" s="62">
        <f t="shared" si="1"/>
        <v>16</v>
      </c>
      <c r="M36" s="106">
        <f t="shared" si="8"/>
        <v>822</v>
      </c>
      <c r="N36" s="63">
        <f t="shared" si="2"/>
        <v>15</v>
      </c>
      <c r="O36" s="102">
        <f t="shared" si="3"/>
        <v>1048591</v>
      </c>
      <c r="P36" s="114"/>
      <c r="Q36" s="64"/>
      <c r="R36" s="69"/>
      <c r="S36" s="69"/>
      <c r="T36" s="69">
        <v>1</v>
      </c>
      <c r="U36" s="69"/>
      <c r="V36" s="69">
        <v>1</v>
      </c>
      <c r="W36" s="69">
        <v>1</v>
      </c>
      <c r="X36" s="70"/>
      <c r="Y36" s="66">
        <v>1</v>
      </c>
      <c r="Z36" s="69"/>
      <c r="AA36" s="71">
        <v>1</v>
      </c>
      <c r="AB36" s="71">
        <v>1</v>
      </c>
      <c r="AC36" s="71"/>
      <c r="AD36" s="71">
        <v>1</v>
      </c>
      <c r="AE36" s="71"/>
      <c r="AF36" s="71">
        <v>1</v>
      </c>
      <c r="AG36" s="71"/>
      <c r="AH36" s="71">
        <v>1</v>
      </c>
      <c r="AI36" s="71"/>
      <c r="AJ36" s="71"/>
      <c r="AK36" s="71"/>
      <c r="AL36" s="71"/>
      <c r="AM36" s="71"/>
      <c r="AN36" s="69"/>
      <c r="AO36" s="72"/>
      <c r="AP36" s="64"/>
      <c r="AQ36" s="69"/>
      <c r="AR36" s="69"/>
      <c r="AS36" s="69"/>
      <c r="AT36" s="69"/>
      <c r="AU36" s="69"/>
      <c r="AV36" s="69"/>
      <c r="AW36" s="69"/>
      <c r="AX36" s="69"/>
      <c r="AY36" s="69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3"/>
      <c r="BO36" s="74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68"/>
      <c r="CF36" s="75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3"/>
      <c r="DJ36" s="74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68"/>
      <c r="EA36" s="75"/>
      <c r="EB36" s="71"/>
      <c r="EC36" s="71"/>
      <c r="ED36" s="71"/>
      <c r="EE36" s="71"/>
      <c r="EF36" s="71"/>
      <c r="EG36" s="71"/>
      <c r="EH36" s="71"/>
      <c r="EI36" s="71"/>
      <c r="EJ36" s="73"/>
      <c r="EK36" s="74"/>
      <c r="EL36" s="71"/>
      <c r="EM36" s="71"/>
      <c r="EN36" s="71"/>
      <c r="EO36" s="71"/>
      <c r="EP36" s="71"/>
      <c r="EQ36" s="71"/>
      <c r="ER36" s="68"/>
    </row>
    <row r="37" spans="1:148" ht="15" customHeight="1" thickBot="1">
      <c r="A37" s="137">
        <v>30</v>
      </c>
      <c r="B37" s="138" t="s">
        <v>173</v>
      </c>
      <c r="C37" s="136"/>
      <c r="D37" s="59"/>
      <c r="E37" s="59"/>
      <c r="F37" s="60"/>
      <c r="G37" s="61">
        <f t="shared" si="4"/>
        <v>0</v>
      </c>
      <c r="H37" s="112">
        <f t="shared" si="5"/>
        <v>7</v>
      </c>
      <c r="I37" s="35">
        <f t="shared" si="6"/>
        <v>-7</v>
      </c>
      <c r="J37" s="103">
        <f t="shared" si="0"/>
        <v>18</v>
      </c>
      <c r="K37" s="107">
        <f t="shared" si="7"/>
        <v>8</v>
      </c>
      <c r="L37" s="62">
        <f t="shared" si="1"/>
        <v>17</v>
      </c>
      <c r="M37" s="106">
        <f t="shared" si="8"/>
        <v>672</v>
      </c>
      <c r="N37" s="63">
        <f t="shared" si="2"/>
        <v>21</v>
      </c>
      <c r="O37" s="102">
        <f t="shared" si="3"/>
        <v>1419878</v>
      </c>
      <c r="P37" s="114"/>
      <c r="Q37" s="64">
        <v>1</v>
      </c>
      <c r="R37" s="69"/>
      <c r="S37" s="69">
        <v>1</v>
      </c>
      <c r="T37" s="69"/>
      <c r="U37" s="69">
        <v>1</v>
      </c>
      <c r="V37" s="69"/>
      <c r="W37" s="69">
        <v>1</v>
      </c>
      <c r="X37" s="70"/>
      <c r="Y37" s="66"/>
      <c r="Z37" s="69">
        <v>1</v>
      </c>
      <c r="AA37" s="71"/>
      <c r="AB37" s="71"/>
      <c r="AC37" s="71"/>
      <c r="AD37" s="71">
        <v>1</v>
      </c>
      <c r="AE37" s="71"/>
      <c r="AF37" s="71"/>
      <c r="AG37" s="71">
        <v>1</v>
      </c>
      <c r="AH37" s="71">
        <v>1</v>
      </c>
      <c r="AI37" s="71"/>
      <c r="AJ37" s="71"/>
      <c r="AK37" s="71"/>
      <c r="AL37" s="71"/>
      <c r="AM37" s="71"/>
      <c r="AN37" s="69"/>
      <c r="AO37" s="72"/>
      <c r="AP37" s="64"/>
      <c r="AQ37" s="69"/>
      <c r="AR37" s="69"/>
      <c r="AS37" s="69"/>
      <c r="AT37" s="69"/>
      <c r="AU37" s="69"/>
      <c r="AV37" s="69"/>
      <c r="AW37" s="69"/>
      <c r="AX37" s="69"/>
      <c r="AY37" s="69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3"/>
      <c r="BO37" s="74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68"/>
      <c r="CF37" s="75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3"/>
      <c r="DJ37" s="74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68"/>
      <c r="EA37" s="75"/>
      <c r="EB37" s="71"/>
      <c r="EC37" s="71"/>
      <c r="ED37" s="71"/>
      <c r="EE37" s="71"/>
      <c r="EF37" s="71"/>
      <c r="EG37" s="71"/>
      <c r="EH37" s="71"/>
      <c r="EI37" s="71"/>
      <c r="EJ37" s="73"/>
      <c r="EK37" s="74"/>
      <c r="EL37" s="71"/>
      <c r="EM37" s="71"/>
      <c r="EN37" s="71"/>
      <c r="EO37" s="71"/>
      <c r="EP37" s="71"/>
      <c r="EQ37" s="71"/>
      <c r="ER37" s="68"/>
    </row>
    <row r="38" spans="1:148" ht="15" customHeight="1" thickBot="1">
      <c r="A38" s="137">
        <v>31</v>
      </c>
      <c r="B38" s="138" t="s">
        <v>174</v>
      </c>
      <c r="C38" s="136">
        <v>50</v>
      </c>
      <c r="D38" s="59"/>
      <c r="E38" s="59"/>
      <c r="F38" s="60"/>
      <c r="G38" s="61">
        <f t="shared" si="4"/>
        <v>50</v>
      </c>
      <c r="H38" s="112">
        <f t="shared" si="5"/>
        <v>21</v>
      </c>
      <c r="I38" s="35">
        <f t="shared" si="6"/>
        <v>29</v>
      </c>
      <c r="J38" s="103">
        <f t="shared" si="0"/>
        <v>4</v>
      </c>
      <c r="K38" s="107">
        <f t="shared" si="7"/>
        <v>13</v>
      </c>
      <c r="L38" s="62">
        <f t="shared" si="1"/>
        <v>4</v>
      </c>
      <c r="M38" s="106">
        <f t="shared" si="8"/>
        <v>1193</v>
      </c>
      <c r="N38" s="63">
        <f t="shared" si="2"/>
        <v>3</v>
      </c>
      <c r="O38" s="102">
        <f t="shared" si="3"/>
        <v>1027</v>
      </c>
      <c r="P38" s="114"/>
      <c r="Q38" s="64">
        <v>1</v>
      </c>
      <c r="R38" s="69">
        <v>1</v>
      </c>
      <c r="S38" s="69">
        <v>1</v>
      </c>
      <c r="T38" s="69">
        <v>1</v>
      </c>
      <c r="U38" s="69">
        <v>1</v>
      </c>
      <c r="V38" s="69">
        <v>1</v>
      </c>
      <c r="W38" s="69">
        <v>1</v>
      </c>
      <c r="X38" s="70"/>
      <c r="Y38" s="66"/>
      <c r="Z38" s="69">
        <v>1</v>
      </c>
      <c r="AA38" s="71">
        <v>1</v>
      </c>
      <c r="AB38" s="71"/>
      <c r="AC38" s="71">
        <v>1</v>
      </c>
      <c r="AD38" s="71">
        <v>1</v>
      </c>
      <c r="AE38" s="71"/>
      <c r="AF38" s="71"/>
      <c r="AG38" s="71">
        <v>1</v>
      </c>
      <c r="AH38" s="71">
        <v>1</v>
      </c>
      <c r="AI38" s="71"/>
      <c r="AJ38" s="71"/>
      <c r="AK38" s="71"/>
      <c r="AL38" s="71"/>
      <c r="AM38" s="71"/>
      <c r="AN38" s="69"/>
      <c r="AO38" s="72"/>
      <c r="AP38" s="64"/>
      <c r="AQ38" s="69"/>
      <c r="AR38" s="69"/>
      <c r="AS38" s="69"/>
      <c r="AT38" s="69"/>
      <c r="AU38" s="69"/>
      <c r="AV38" s="69"/>
      <c r="AW38" s="69"/>
      <c r="AX38" s="69"/>
      <c r="AY38" s="69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3"/>
      <c r="BO38" s="74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68"/>
      <c r="CF38" s="75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3"/>
      <c r="DJ38" s="74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68"/>
      <c r="EA38" s="75"/>
      <c r="EB38" s="71"/>
      <c r="EC38" s="71"/>
      <c r="ED38" s="71"/>
      <c r="EE38" s="71"/>
      <c r="EF38" s="71"/>
      <c r="EG38" s="71"/>
      <c r="EH38" s="71"/>
      <c r="EI38" s="71"/>
      <c r="EJ38" s="73"/>
      <c r="EK38" s="74"/>
      <c r="EL38" s="71"/>
      <c r="EM38" s="71"/>
      <c r="EN38" s="71"/>
      <c r="EO38" s="71"/>
      <c r="EP38" s="71"/>
      <c r="EQ38" s="71"/>
      <c r="ER38" s="68"/>
    </row>
    <row r="39" spans="1:148" ht="15" customHeight="1" thickBot="1">
      <c r="A39" s="137">
        <v>32</v>
      </c>
      <c r="B39" s="138" t="s">
        <v>175</v>
      </c>
      <c r="C39" s="136">
        <v>30</v>
      </c>
      <c r="D39" s="59"/>
      <c r="E39" s="59"/>
      <c r="F39" s="60"/>
      <c r="G39" s="61">
        <f t="shared" si="4"/>
        <v>30</v>
      </c>
      <c r="H39" s="112">
        <f t="shared" si="5"/>
        <v>17.5</v>
      </c>
      <c r="I39" s="35">
        <f t="shared" si="6"/>
        <v>12.5</v>
      </c>
      <c r="J39" s="103">
        <f t="shared" si="0"/>
        <v>21</v>
      </c>
      <c r="K39" s="107">
        <f t="shared" si="7"/>
        <v>7</v>
      </c>
      <c r="L39" s="62">
        <f t="shared" si="1"/>
        <v>21</v>
      </c>
      <c r="M39" s="106">
        <f t="shared" si="8"/>
        <v>789</v>
      </c>
      <c r="N39" s="63">
        <f t="shared" si="2"/>
        <v>16</v>
      </c>
      <c r="O39" s="102">
        <f t="shared" si="3"/>
        <v>4084117</v>
      </c>
      <c r="P39" s="114"/>
      <c r="Q39" s="64"/>
      <c r="R39" s="69"/>
      <c r="S39" s="69">
        <v>1</v>
      </c>
      <c r="T39" s="69">
        <v>1</v>
      </c>
      <c r="U39" s="69"/>
      <c r="V39" s="69">
        <v>1</v>
      </c>
      <c r="W39" s="69"/>
      <c r="X39" s="70"/>
      <c r="Y39" s="66"/>
      <c r="Z39" s="69">
        <v>1</v>
      </c>
      <c r="AA39" s="71"/>
      <c r="AB39" s="71"/>
      <c r="AC39" s="71">
        <v>1</v>
      </c>
      <c r="AD39" s="71">
        <v>1</v>
      </c>
      <c r="AE39" s="71"/>
      <c r="AF39" s="71"/>
      <c r="AG39" s="71">
        <v>1</v>
      </c>
      <c r="AH39" s="71"/>
      <c r="AI39" s="71"/>
      <c r="AJ39" s="71"/>
      <c r="AK39" s="71"/>
      <c r="AL39" s="71"/>
      <c r="AM39" s="71"/>
      <c r="AN39" s="69"/>
      <c r="AO39" s="72"/>
      <c r="AP39" s="64"/>
      <c r="AQ39" s="69"/>
      <c r="AR39" s="69"/>
      <c r="AS39" s="69"/>
      <c r="AT39" s="69"/>
      <c r="AU39" s="69"/>
      <c r="AV39" s="69"/>
      <c r="AW39" s="69"/>
      <c r="AX39" s="69"/>
      <c r="AY39" s="69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3"/>
      <c r="BO39" s="74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68"/>
      <c r="CF39" s="75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3"/>
      <c r="DJ39" s="74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68"/>
      <c r="EA39" s="75"/>
      <c r="EB39" s="71"/>
      <c r="EC39" s="71"/>
      <c r="ED39" s="71"/>
      <c r="EE39" s="71"/>
      <c r="EF39" s="71"/>
      <c r="EG39" s="71"/>
      <c r="EH39" s="71"/>
      <c r="EI39" s="71"/>
      <c r="EJ39" s="73"/>
      <c r="EK39" s="74"/>
      <c r="EL39" s="71"/>
      <c r="EM39" s="71"/>
      <c r="EN39" s="71"/>
      <c r="EO39" s="71"/>
      <c r="EP39" s="71"/>
      <c r="EQ39" s="71"/>
      <c r="ER39" s="68"/>
    </row>
    <row r="40" spans="1:148" ht="15" customHeight="1" thickBot="1">
      <c r="A40" s="137">
        <v>33</v>
      </c>
      <c r="B40" s="138" t="s">
        <v>176</v>
      </c>
      <c r="C40" s="136">
        <v>30</v>
      </c>
      <c r="D40" s="59"/>
      <c r="E40" s="59"/>
      <c r="F40" s="60"/>
      <c r="G40" s="61">
        <f t="shared" si="4"/>
        <v>30</v>
      </c>
      <c r="H40" s="112">
        <f t="shared" si="5"/>
        <v>7</v>
      </c>
      <c r="I40" s="35">
        <f t="shared" si="6"/>
        <v>23</v>
      </c>
      <c r="J40" s="103">
        <f t="shared" ref="J40:J66" si="9">RANK(O40,O$8:O$66,1)</f>
        <v>47</v>
      </c>
      <c r="K40" s="107">
        <f t="shared" si="7"/>
        <v>3</v>
      </c>
      <c r="L40" s="62">
        <f t="shared" si="1"/>
        <v>45</v>
      </c>
      <c r="M40" s="106">
        <f t="shared" si="8"/>
        <v>250</v>
      </c>
      <c r="N40" s="63">
        <f t="shared" si="2"/>
        <v>47</v>
      </c>
      <c r="O40" s="102">
        <f t="shared" ref="O40:O66" si="10">SUM(POWER(L40,5),N40)</f>
        <v>184528172</v>
      </c>
      <c r="P40" s="114"/>
      <c r="Q40" s="64"/>
      <c r="R40" s="69">
        <v>1</v>
      </c>
      <c r="S40" s="69"/>
      <c r="T40" s="69">
        <v>1</v>
      </c>
      <c r="U40" s="69"/>
      <c r="V40" s="69"/>
      <c r="W40" s="69"/>
      <c r="X40" s="70"/>
      <c r="Y40" s="66"/>
      <c r="Z40" s="69"/>
      <c r="AA40" s="71">
        <v>1</v>
      </c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69"/>
      <c r="AO40" s="72"/>
      <c r="AP40" s="64"/>
      <c r="AQ40" s="69"/>
      <c r="AR40" s="69"/>
      <c r="AS40" s="69"/>
      <c r="AT40" s="69"/>
      <c r="AU40" s="69"/>
      <c r="AV40" s="69"/>
      <c r="AW40" s="69"/>
      <c r="AX40" s="69"/>
      <c r="AY40" s="69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3"/>
      <c r="BO40" s="74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68"/>
      <c r="CF40" s="75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3"/>
      <c r="DJ40" s="74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68"/>
      <c r="EA40" s="75"/>
      <c r="EB40" s="71"/>
      <c r="EC40" s="71"/>
      <c r="ED40" s="71"/>
      <c r="EE40" s="71"/>
      <c r="EF40" s="71"/>
      <c r="EG40" s="71"/>
      <c r="EH40" s="71"/>
      <c r="EI40" s="71"/>
      <c r="EJ40" s="73"/>
      <c r="EK40" s="74"/>
      <c r="EL40" s="71"/>
      <c r="EM40" s="71"/>
      <c r="EN40" s="71"/>
      <c r="EO40" s="71"/>
      <c r="EP40" s="71"/>
      <c r="EQ40" s="71"/>
      <c r="ER40" s="68"/>
    </row>
    <row r="41" spans="1:148" ht="15" customHeight="1" thickBot="1">
      <c r="A41" s="137">
        <v>34</v>
      </c>
      <c r="B41" s="138" t="s">
        <v>177</v>
      </c>
      <c r="C41" s="136">
        <v>40</v>
      </c>
      <c r="D41" s="59"/>
      <c r="E41" s="59"/>
      <c r="F41" s="60"/>
      <c r="G41" s="61">
        <f t="shared" si="4"/>
        <v>40</v>
      </c>
      <c r="H41" s="112">
        <f t="shared" si="5"/>
        <v>21</v>
      </c>
      <c r="I41" s="35">
        <f t="shared" si="6"/>
        <v>19</v>
      </c>
      <c r="J41" s="103">
        <f t="shared" si="9"/>
        <v>1</v>
      </c>
      <c r="K41" s="107">
        <f t="shared" si="7"/>
        <v>14</v>
      </c>
      <c r="L41" s="62">
        <f t="shared" si="1"/>
        <v>1</v>
      </c>
      <c r="M41" s="106">
        <f t="shared" si="8"/>
        <v>1244</v>
      </c>
      <c r="N41" s="63">
        <f t="shared" si="2"/>
        <v>1</v>
      </c>
      <c r="O41" s="102">
        <f t="shared" si="10"/>
        <v>2</v>
      </c>
      <c r="P41" s="114"/>
      <c r="Q41" s="64">
        <v>1</v>
      </c>
      <c r="R41" s="69">
        <v>1</v>
      </c>
      <c r="S41" s="69">
        <v>1</v>
      </c>
      <c r="T41" s="69">
        <v>1</v>
      </c>
      <c r="U41" s="69">
        <v>1</v>
      </c>
      <c r="V41" s="69">
        <v>1</v>
      </c>
      <c r="W41" s="69">
        <v>1</v>
      </c>
      <c r="X41" s="70"/>
      <c r="Y41" s="66"/>
      <c r="Z41" s="69">
        <v>1</v>
      </c>
      <c r="AA41" s="71">
        <v>1</v>
      </c>
      <c r="AB41" s="71"/>
      <c r="AC41" s="71">
        <v>1</v>
      </c>
      <c r="AD41" s="71">
        <v>1</v>
      </c>
      <c r="AE41" s="71">
        <v>1</v>
      </c>
      <c r="AF41" s="71"/>
      <c r="AG41" s="71">
        <v>1</v>
      </c>
      <c r="AH41" s="71">
        <v>1</v>
      </c>
      <c r="AI41" s="71"/>
      <c r="AJ41" s="71"/>
      <c r="AK41" s="71"/>
      <c r="AL41" s="71"/>
      <c r="AM41" s="71"/>
      <c r="AN41" s="69"/>
      <c r="AO41" s="72"/>
      <c r="AP41" s="64"/>
      <c r="AQ41" s="69"/>
      <c r="AR41" s="69"/>
      <c r="AS41" s="69"/>
      <c r="AT41" s="69"/>
      <c r="AU41" s="69"/>
      <c r="AV41" s="69"/>
      <c r="AW41" s="69"/>
      <c r="AX41" s="69"/>
      <c r="AY41" s="69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3"/>
      <c r="BO41" s="74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68"/>
      <c r="CF41" s="75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3"/>
      <c r="DJ41" s="74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68"/>
      <c r="EA41" s="75"/>
      <c r="EB41" s="71"/>
      <c r="EC41" s="71"/>
      <c r="ED41" s="71"/>
      <c r="EE41" s="71"/>
      <c r="EF41" s="71"/>
      <c r="EG41" s="71"/>
      <c r="EH41" s="71"/>
      <c r="EI41" s="71"/>
      <c r="EJ41" s="73"/>
      <c r="EK41" s="74"/>
      <c r="EL41" s="71"/>
      <c r="EM41" s="71"/>
      <c r="EN41" s="71"/>
      <c r="EO41" s="71"/>
      <c r="EP41" s="71"/>
      <c r="EQ41" s="71"/>
      <c r="ER41" s="68"/>
    </row>
    <row r="42" spans="1:148" ht="15" customHeight="1" thickBot="1">
      <c r="A42" s="137">
        <v>35</v>
      </c>
      <c r="B42" s="138" t="s">
        <v>178</v>
      </c>
      <c r="C42" s="136">
        <v>30</v>
      </c>
      <c r="D42" s="59"/>
      <c r="E42" s="59"/>
      <c r="F42" s="60"/>
      <c r="G42" s="61">
        <f t="shared" si="4"/>
        <v>30</v>
      </c>
      <c r="H42" s="112">
        <f t="shared" si="5"/>
        <v>14</v>
      </c>
      <c r="I42" s="35">
        <f t="shared" si="6"/>
        <v>16</v>
      </c>
      <c r="J42" s="103">
        <f t="shared" si="9"/>
        <v>22</v>
      </c>
      <c r="K42" s="107">
        <f t="shared" si="7"/>
        <v>7</v>
      </c>
      <c r="L42" s="62">
        <f t="shared" si="1"/>
        <v>21</v>
      </c>
      <c r="M42" s="106">
        <f t="shared" si="8"/>
        <v>693</v>
      </c>
      <c r="N42" s="63">
        <f t="shared" si="2"/>
        <v>20</v>
      </c>
      <c r="O42" s="102">
        <f t="shared" si="10"/>
        <v>4084121</v>
      </c>
      <c r="P42" s="114"/>
      <c r="Q42" s="64"/>
      <c r="R42" s="69">
        <v>1</v>
      </c>
      <c r="S42" s="69"/>
      <c r="T42" s="69"/>
      <c r="U42" s="69"/>
      <c r="V42" s="69">
        <v>1</v>
      </c>
      <c r="W42" s="69"/>
      <c r="X42" s="70"/>
      <c r="Y42" s="66"/>
      <c r="Z42" s="69">
        <v>1</v>
      </c>
      <c r="AA42" s="71">
        <v>1</v>
      </c>
      <c r="AB42" s="71"/>
      <c r="AC42" s="71">
        <v>1</v>
      </c>
      <c r="AD42" s="71">
        <v>1</v>
      </c>
      <c r="AE42" s="71">
        <v>1</v>
      </c>
      <c r="AF42" s="71"/>
      <c r="AG42" s="71"/>
      <c r="AH42" s="71"/>
      <c r="AI42" s="71"/>
      <c r="AJ42" s="71"/>
      <c r="AK42" s="71"/>
      <c r="AL42" s="71"/>
      <c r="AM42" s="71"/>
      <c r="AN42" s="69"/>
      <c r="AO42" s="72"/>
      <c r="AP42" s="64"/>
      <c r="AQ42" s="69"/>
      <c r="AR42" s="69"/>
      <c r="AS42" s="69"/>
      <c r="AT42" s="69"/>
      <c r="AU42" s="69"/>
      <c r="AV42" s="69"/>
      <c r="AW42" s="69"/>
      <c r="AX42" s="69"/>
      <c r="AY42" s="69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3"/>
      <c r="BO42" s="74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68"/>
      <c r="CF42" s="75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3"/>
      <c r="DJ42" s="74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68"/>
      <c r="EA42" s="75"/>
      <c r="EB42" s="71"/>
      <c r="EC42" s="71"/>
      <c r="ED42" s="71"/>
      <c r="EE42" s="71"/>
      <c r="EF42" s="71"/>
      <c r="EG42" s="71"/>
      <c r="EH42" s="71"/>
      <c r="EI42" s="71"/>
      <c r="EJ42" s="73"/>
      <c r="EK42" s="74"/>
      <c r="EL42" s="71"/>
      <c r="EM42" s="71"/>
      <c r="EN42" s="71"/>
      <c r="EO42" s="71"/>
      <c r="EP42" s="71"/>
      <c r="EQ42" s="71"/>
      <c r="ER42" s="68"/>
    </row>
    <row r="43" spans="1:148" ht="15" customHeight="1" thickBot="1">
      <c r="A43" s="137">
        <v>36</v>
      </c>
      <c r="B43" s="138" t="s">
        <v>179</v>
      </c>
      <c r="C43" s="136"/>
      <c r="D43" s="59"/>
      <c r="E43" s="59"/>
      <c r="F43" s="60"/>
      <c r="G43" s="61">
        <f t="shared" si="4"/>
        <v>0</v>
      </c>
      <c r="H43" s="112">
        <f t="shared" si="5"/>
        <v>7</v>
      </c>
      <c r="I43" s="35">
        <f t="shared" si="6"/>
        <v>-7</v>
      </c>
      <c r="J43" s="103">
        <f t="shared" si="9"/>
        <v>42</v>
      </c>
      <c r="K43" s="107">
        <f t="shared" si="7"/>
        <v>4</v>
      </c>
      <c r="L43" s="62">
        <f t="shared" si="1"/>
        <v>41</v>
      </c>
      <c r="M43" s="106">
        <f t="shared" si="8"/>
        <v>342</v>
      </c>
      <c r="N43" s="63">
        <f t="shared" si="2"/>
        <v>41</v>
      </c>
      <c r="O43" s="102">
        <f t="shared" si="10"/>
        <v>115856242</v>
      </c>
      <c r="P43" s="114"/>
      <c r="Q43" s="64"/>
      <c r="R43" s="69"/>
      <c r="S43" s="69">
        <v>1</v>
      </c>
      <c r="T43" s="69"/>
      <c r="U43" s="69">
        <v>1</v>
      </c>
      <c r="V43" s="69">
        <v>1</v>
      </c>
      <c r="W43" s="69"/>
      <c r="X43" s="70"/>
      <c r="Y43" s="66"/>
      <c r="Z43" s="69"/>
      <c r="AA43" s="71"/>
      <c r="AB43" s="71"/>
      <c r="AC43" s="71"/>
      <c r="AD43" s="71"/>
      <c r="AE43" s="71"/>
      <c r="AF43" s="71">
        <v>1</v>
      </c>
      <c r="AG43" s="71"/>
      <c r="AH43" s="71"/>
      <c r="AI43" s="71"/>
      <c r="AJ43" s="71"/>
      <c r="AK43" s="71"/>
      <c r="AL43" s="71"/>
      <c r="AM43" s="71"/>
      <c r="AN43" s="69"/>
      <c r="AO43" s="72"/>
      <c r="AP43" s="64"/>
      <c r="AQ43" s="69"/>
      <c r="AR43" s="69"/>
      <c r="AS43" s="69"/>
      <c r="AT43" s="69"/>
      <c r="AU43" s="69"/>
      <c r="AV43" s="69"/>
      <c r="AW43" s="69"/>
      <c r="AX43" s="69"/>
      <c r="AY43" s="69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3"/>
      <c r="BO43" s="74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68"/>
      <c r="CF43" s="75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3"/>
      <c r="DJ43" s="74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68"/>
      <c r="EA43" s="75"/>
      <c r="EB43" s="71"/>
      <c r="EC43" s="71"/>
      <c r="ED43" s="71"/>
      <c r="EE43" s="71"/>
      <c r="EF43" s="71"/>
      <c r="EG43" s="71"/>
      <c r="EH43" s="71"/>
      <c r="EI43" s="71"/>
      <c r="EJ43" s="73"/>
      <c r="EK43" s="74"/>
      <c r="EL43" s="71"/>
      <c r="EM43" s="71"/>
      <c r="EN43" s="71"/>
      <c r="EO43" s="71"/>
      <c r="EP43" s="71"/>
      <c r="EQ43" s="71"/>
      <c r="ER43" s="68"/>
    </row>
    <row r="44" spans="1:148" ht="15" customHeight="1" thickBot="1">
      <c r="A44" s="137">
        <v>37</v>
      </c>
      <c r="B44" s="138" t="s">
        <v>180</v>
      </c>
      <c r="C44" s="136">
        <v>50</v>
      </c>
      <c r="D44" s="59"/>
      <c r="E44" s="59"/>
      <c r="F44" s="60"/>
      <c r="G44" s="61">
        <f t="shared" si="4"/>
        <v>50</v>
      </c>
      <c r="H44" s="112">
        <f t="shared" si="5"/>
        <v>3.5</v>
      </c>
      <c r="I44" s="35">
        <f t="shared" si="6"/>
        <v>46.5</v>
      </c>
      <c r="J44" s="103">
        <f t="shared" si="9"/>
        <v>51</v>
      </c>
      <c r="K44" s="107">
        <f t="shared" si="7"/>
        <v>2</v>
      </c>
      <c r="L44" s="62">
        <f t="shared" si="1"/>
        <v>49</v>
      </c>
      <c r="M44" s="106">
        <f t="shared" si="8"/>
        <v>168</v>
      </c>
      <c r="N44" s="63">
        <f t="shared" si="2"/>
        <v>51</v>
      </c>
      <c r="O44" s="102">
        <f t="shared" si="10"/>
        <v>282475300</v>
      </c>
      <c r="P44" s="114"/>
      <c r="Q44" s="64"/>
      <c r="R44" s="69"/>
      <c r="S44" s="69"/>
      <c r="T44" s="69">
        <v>1</v>
      </c>
      <c r="U44" s="69"/>
      <c r="V44" s="69"/>
      <c r="W44" s="69"/>
      <c r="X44" s="70"/>
      <c r="Y44" s="66"/>
      <c r="Z44" s="69"/>
      <c r="AA44" s="71"/>
      <c r="AB44" s="71"/>
      <c r="AC44" s="71"/>
      <c r="AD44" s="71"/>
      <c r="AE44" s="71"/>
      <c r="AF44" s="71"/>
      <c r="AG44" s="71"/>
      <c r="AH44" s="71">
        <v>1</v>
      </c>
      <c r="AI44" s="71"/>
      <c r="AJ44" s="71"/>
      <c r="AK44" s="71"/>
      <c r="AL44" s="71"/>
      <c r="AM44" s="71"/>
      <c r="AN44" s="69"/>
      <c r="AO44" s="72"/>
      <c r="AP44" s="64"/>
      <c r="AQ44" s="69"/>
      <c r="AR44" s="69"/>
      <c r="AS44" s="69"/>
      <c r="AT44" s="69"/>
      <c r="AU44" s="69"/>
      <c r="AV44" s="69"/>
      <c r="AW44" s="69"/>
      <c r="AX44" s="69"/>
      <c r="AY44" s="69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3"/>
      <c r="BO44" s="74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68"/>
      <c r="CF44" s="75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3"/>
      <c r="DJ44" s="74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68"/>
      <c r="EA44" s="75"/>
      <c r="EB44" s="71"/>
      <c r="EC44" s="71"/>
      <c r="ED44" s="71"/>
      <c r="EE44" s="71"/>
      <c r="EF44" s="71"/>
      <c r="EG44" s="71"/>
      <c r="EH44" s="71"/>
      <c r="EI44" s="71"/>
      <c r="EJ44" s="73"/>
      <c r="EK44" s="74"/>
      <c r="EL44" s="71"/>
      <c r="EM44" s="71"/>
      <c r="EN44" s="71"/>
      <c r="EO44" s="71"/>
      <c r="EP44" s="71"/>
      <c r="EQ44" s="71"/>
      <c r="ER44" s="68"/>
    </row>
    <row r="45" spans="1:148" ht="15" customHeight="1" thickBot="1">
      <c r="A45" s="137">
        <v>38</v>
      </c>
      <c r="B45" s="138" t="s">
        <v>181</v>
      </c>
      <c r="C45" s="136">
        <v>100</v>
      </c>
      <c r="D45" s="59"/>
      <c r="E45" s="59"/>
      <c r="F45" s="60"/>
      <c r="G45" s="61">
        <f t="shared" si="4"/>
        <v>100</v>
      </c>
      <c r="H45" s="112">
        <f t="shared" si="5"/>
        <v>21</v>
      </c>
      <c r="I45" s="35">
        <f t="shared" si="6"/>
        <v>79</v>
      </c>
      <c r="J45" s="103">
        <f t="shared" si="9"/>
        <v>1</v>
      </c>
      <c r="K45" s="107">
        <f t="shared" si="7"/>
        <v>14</v>
      </c>
      <c r="L45" s="62">
        <f t="shared" si="1"/>
        <v>1</v>
      </c>
      <c r="M45" s="106">
        <f t="shared" si="8"/>
        <v>1244</v>
      </c>
      <c r="N45" s="63">
        <f t="shared" si="2"/>
        <v>1</v>
      </c>
      <c r="O45" s="102">
        <f t="shared" si="10"/>
        <v>2</v>
      </c>
      <c r="P45" s="114"/>
      <c r="Q45" s="64">
        <v>1</v>
      </c>
      <c r="R45" s="69">
        <v>1</v>
      </c>
      <c r="S45" s="69">
        <v>1</v>
      </c>
      <c r="T45" s="69">
        <v>1</v>
      </c>
      <c r="U45" s="69">
        <v>1</v>
      </c>
      <c r="V45" s="69">
        <v>1</v>
      </c>
      <c r="W45" s="69">
        <v>1</v>
      </c>
      <c r="X45" s="70"/>
      <c r="Y45" s="66"/>
      <c r="Z45" s="69">
        <v>1</v>
      </c>
      <c r="AA45" s="71">
        <v>1</v>
      </c>
      <c r="AB45" s="71"/>
      <c r="AC45" s="71">
        <v>1</v>
      </c>
      <c r="AD45" s="71">
        <v>1</v>
      </c>
      <c r="AE45" s="71">
        <v>1</v>
      </c>
      <c r="AF45" s="71"/>
      <c r="AG45" s="71">
        <v>1</v>
      </c>
      <c r="AH45" s="71">
        <v>1</v>
      </c>
      <c r="AI45" s="71"/>
      <c r="AJ45" s="71"/>
      <c r="AK45" s="71"/>
      <c r="AL45" s="71"/>
      <c r="AM45" s="71"/>
      <c r="AN45" s="69"/>
      <c r="AO45" s="72"/>
      <c r="AP45" s="64"/>
      <c r="AQ45" s="69"/>
      <c r="AR45" s="69"/>
      <c r="AS45" s="69"/>
      <c r="AT45" s="69"/>
      <c r="AU45" s="69"/>
      <c r="AV45" s="69"/>
      <c r="AW45" s="69"/>
      <c r="AX45" s="69"/>
      <c r="AY45" s="69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3"/>
      <c r="BO45" s="74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68"/>
      <c r="CF45" s="75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3"/>
      <c r="DJ45" s="74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68"/>
      <c r="EA45" s="75"/>
      <c r="EB45" s="71"/>
      <c r="EC45" s="71"/>
      <c r="ED45" s="71"/>
      <c r="EE45" s="71"/>
      <c r="EF45" s="71"/>
      <c r="EG45" s="71"/>
      <c r="EH45" s="71"/>
      <c r="EI45" s="71"/>
      <c r="EJ45" s="73"/>
      <c r="EK45" s="74"/>
      <c r="EL45" s="71"/>
      <c r="EM45" s="71"/>
      <c r="EN45" s="71"/>
      <c r="EO45" s="71"/>
      <c r="EP45" s="71"/>
      <c r="EQ45" s="71"/>
      <c r="ER45" s="68"/>
    </row>
    <row r="46" spans="1:148" ht="15" customHeight="1" thickBot="1">
      <c r="A46" s="137">
        <v>39</v>
      </c>
      <c r="B46" s="138" t="s">
        <v>182</v>
      </c>
      <c r="C46" s="136">
        <v>100</v>
      </c>
      <c r="D46" s="59"/>
      <c r="E46" s="59"/>
      <c r="F46" s="60"/>
      <c r="G46" s="61">
        <f t="shared" si="4"/>
        <v>100</v>
      </c>
      <c r="H46" s="112">
        <f t="shared" si="5"/>
        <v>21</v>
      </c>
      <c r="I46" s="35">
        <f t="shared" si="6"/>
        <v>79</v>
      </c>
      <c r="J46" s="103">
        <f t="shared" si="9"/>
        <v>6</v>
      </c>
      <c r="K46" s="107">
        <f t="shared" si="7"/>
        <v>12</v>
      </c>
      <c r="L46" s="62">
        <f t="shared" si="1"/>
        <v>6</v>
      </c>
      <c r="M46" s="106">
        <f t="shared" si="8"/>
        <v>1021</v>
      </c>
      <c r="N46" s="63">
        <f t="shared" si="2"/>
        <v>6</v>
      </c>
      <c r="O46" s="102">
        <f t="shared" si="10"/>
        <v>7782</v>
      </c>
      <c r="P46" s="114"/>
      <c r="Q46" s="64">
        <v>1</v>
      </c>
      <c r="R46" s="69">
        <v>1</v>
      </c>
      <c r="S46" s="69">
        <v>1</v>
      </c>
      <c r="T46" s="69">
        <v>1</v>
      </c>
      <c r="U46" s="69">
        <v>1</v>
      </c>
      <c r="V46" s="69">
        <v>1</v>
      </c>
      <c r="W46" s="69"/>
      <c r="X46" s="70"/>
      <c r="Y46" s="66">
        <v>1</v>
      </c>
      <c r="Z46" s="69"/>
      <c r="AA46" s="71">
        <v>1</v>
      </c>
      <c r="AB46" s="71">
        <v>1</v>
      </c>
      <c r="AC46" s="71"/>
      <c r="AD46" s="71">
        <v>1</v>
      </c>
      <c r="AE46" s="71"/>
      <c r="AF46" s="71">
        <v>1</v>
      </c>
      <c r="AG46" s="71"/>
      <c r="AH46" s="71">
        <v>1</v>
      </c>
      <c r="AI46" s="71"/>
      <c r="AJ46" s="71"/>
      <c r="AK46" s="71"/>
      <c r="AL46" s="71"/>
      <c r="AM46" s="71"/>
      <c r="AN46" s="69"/>
      <c r="AO46" s="72"/>
      <c r="AP46" s="64"/>
      <c r="AQ46" s="69"/>
      <c r="AR46" s="69"/>
      <c r="AS46" s="69"/>
      <c r="AT46" s="69"/>
      <c r="AU46" s="69"/>
      <c r="AV46" s="69"/>
      <c r="AW46" s="69"/>
      <c r="AX46" s="69"/>
      <c r="AY46" s="69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3"/>
      <c r="BO46" s="74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68"/>
      <c r="CF46" s="75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3"/>
      <c r="DJ46" s="74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68"/>
      <c r="EA46" s="75"/>
      <c r="EB46" s="71"/>
      <c r="EC46" s="71"/>
      <c r="ED46" s="71"/>
      <c r="EE46" s="71"/>
      <c r="EF46" s="71"/>
      <c r="EG46" s="71"/>
      <c r="EH46" s="71"/>
      <c r="EI46" s="71"/>
      <c r="EJ46" s="73"/>
      <c r="EK46" s="74"/>
      <c r="EL46" s="71"/>
      <c r="EM46" s="71"/>
      <c r="EN46" s="71"/>
      <c r="EO46" s="71"/>
      <c r="EP46" s="71"/>
      <c r="EQ46" s="71"/>
      <c r="ER46" s="68"/>
    </row>
    <row r="47" spans="1:148" ht="15" customHeight="1" thickBot="1">
      <c r="A47" s="137">
        <v>40</v>
      </c>
      <c r="B47" s="138" t="s">
        <v>183</v>
      </c>
      <c r="C47" s="136"/>
      <c r="D47" s="59"/>
      <c r="E47" s="59"/>
      <c r="F47" s="60"/>
      <c r="G47" s="61">
        <f t="shared" si="4"/>
        <v>0</v>
      </c>
      <c r="H47" s="112">
        <f t="shared" si="5"/>
        <v>0</v>
      </c>
      <c r="I47" s="35">
        <f t="shared" si="6"/>
        <v>0</v>
      </c>
      <c r="J47" s="103">
        <f t="shared" si="9"/>
        <v>39</v>
      </c>
      <c r="K47" s="107">
        <f t="shared" si="7"/>
        <v>5</v>
      </c>
      <c r="L47" s="62">
        <f t="shared" si="1"/>
        <v>36</v>
      </c>
      <c r="M47" s="106">
        <f t="shared" si="8"/>
        <v>322</v>
      </c>
      <c r="N47" s="63">
        <f t="shared" si="2"/>
        <v>42</v>
      </c>
      <c r="O47" s="102">
        <f t="shared" si="10"/>
        <v>60466218</v>
      </c>
      <c r="P47" s="114"/>
      <c r="Q47" s="64">
        <v>1</v>
      </c>
      <c r="R47" s="69"/>
      <c r="S47" s="69">
        <v>1</v>
      </c>
      <c r="T47" s="69"/>
      <c r="U47" s="69">
        <v>1</v>
      </c>
      <c r="V47" s="69"/>
      <c r="W47" s="69"/>
      <c r="X47" s="70"/>
      <c r="Y47" s="66"/>
      <c r="Z47" s="69"/>
      <c r="AA47" s="71"/>
      <c r="AB47" s="71"/>
      <c r="AC47" s="71"/>
      <c r="AD47" s="71">
        <v>1</v>
      </c>
      <c r="AE47" s="71"/>
      <c r="AF47" s="71"/>
      <c r="AG47" s="71"/>
      <c r="AH47" s="71">
        <v>1</v>
      </c>
      <c r="AI47" s="71"/>
      <c r="AJ47" s="71"/>
      <c r="AK47" s="71"/>
      <c r="AL47" s="71"/>
      <c r="AM47" s="71"/>
      <c r="AN47" s="69"/>
      <c r="AO47" s="72"/>
      <c r="AP47" s="64"/>
      <c r="AQ47" s="69"/>
      <c r="AR47" s="69"/>
      <c r="AS47" s="69"/>
      <c r="AT47" s="69"/>
      <c r="AU47" s="69"/>
      <c r="AV47" s="69"/>
      <c r="AW47" s="69"/>
      <c r="AX47" s="69"/>
      <c r="AY47" s="69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3"/>
      <c r="BO47" s="74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68"/>
      <c r="CF47" s="75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3"/>
      <c r="DJ47" s="74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68"/>
      <c r="EA47" s="75"/>
      <c r="EB47" s="71"/>
      <c r="EC47" s="71"/>
      <c r="ED47" s="71"/>
      <c r="EE47" s="71"/>
      <c r="EF47" s="71"/>
      <c r="EG47" s="71"/>
      <c r="EH47" s="71"/>
      <c r="EI47" s="71"/>
      <c r="EJ47" s="73"/>
      <c r="EK47" s="74"/>
      <c r="EL47" s="71"/>
      <c r="EM47" s="71"/>
      <c r="EN47" s="71"/>
      <c r="EO47" s="71"/>
      <c r="EP47" s="71"/>
      <c r="EQ47" s="71"/>
      <c r="ER47" s="68"/>
    </row>
    <row r="48" spans="1:148" ht="15" customHeight="1" thickBot="1">
      <c r="A48" s="137">
        <v>41</v>
      </c>
      <c r="B48" s="138" t="s">
        <v>184</v>
      </c>
      <c r="C48" s="136">
        <v>50</v>
      </c>
      <c r="D48" s="59"/>
      <c r="E48" s="59"/>
      <c r="F48" s="60"/>
      <c r="G48" s="61">
        <f t="shared" si="4"/>
        <v>50</v>
      </c>
      <c r="H48" s="112">
        <f t="shared" si="5"/>
        <v>21</v>
      </c>
      <c r="I48" s="35">
        <f t="shared" si="6"/>
        <v>29</v>
      </c>
      <c r="J48" s="103">
        <f t="shared" si="9"/>
        <v>3</v>
      </c>
      <c r="K48" s="107">
        <f t="shared" si="7"/>
        <v>14</v>
      </c>
      <c r="L48" s="62">
        <f t="shared" si="1"/>
        <v>1</v>
      </c>
      <c r="M48" s="106">
        <f t="shared" si="8"/>
        <v>1132</v>
      </c>
      <c r="N48" s="63">
        <f t="shared" si="2"/>
        <v>5</v>
      </c>
      <c r="O48" s="102">
        <f t="shared" si="10"/>
        <v>6</v>
      </c>
      <c r="P48" s="114"/>
      <c r="Q48" s="64">
        <v>1</v>
      </c>
      <c r="R48" s="69">
        <v>1</v>
      </c>
      <c r="S48" s="69">
        <v>1</v>
      </c>
      <c r="T48" s="69">
        <v>1</v>
      </c>
      <c r="U48" s="69">
        <v>1</v>
      </c>
      <c r="V48" s="69">
        <v>1</v>
      </c>
      <c r="W48" s="69">
        <v>1</v>
      </c>
      <c r="X48" s="70"/>
      <c r="Y48" s="66">
        <v>1</v>
      </c>
      <c r="Z48" s="69"/>
      <c r="AA48" s="71">
        <v>1</v>
      </c>
      <c r="AB48" s="71">
        <v>1</v>
      </c>
      <c r="AC48" s="71"/>
      <c r="AD48" s="71">
        <v>1</v>
      </c>
      <c r="AE48" s="71">
        <v>1</v>
      </c>
      <c r="AF48" s="71">
        <v>1</v>
      </c>
      <c r="AG48" s="71"/>
      <c r="AH48" s="71">
        <v>1</v>
      </c>
      <c r="AI48" s="71"/>
      <c r="AJ48" s="71"/>
      <c r="AK48" s="71"/>
      <c r="AL48" s="71"/>
      <c r="AM48" s="71"/>
      <c r="AN48" s="69"/>
      <c r="AO48" s="72"/>
      <c r="AP48" s="64"/>
      <c r="AQ48" s="69"/>
      <c r="AR48" s="69"/>
      <c r="AS48" s="69"/>
      <c r="AT48" s="69"/>
      <c r="AU48" s="69"/>
      <c r="AV48" s="69"/>
      <c r="AW48" s="69"/>
      <c r="AX48" s="69"/>
      <c r="AY48" s="69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3"/>
      <c r="BO48" s="74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68"/>
      <c r="CF48" s="75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3"/>
      <c r="DJ48" s="74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68"/>
      <c r="EA48" s="75"/>
      <c r="EB48" s="71"/>
      <c r="EC48" s="71"/>
      <c r="ED48" s="71"/>
      <c r="EE48" s="71"/>
      <c r="EF48" s="71"/>
      <c r="EG48" s="71"/>
      <c r="EH48" s="71"/>
      <c r="EI48" s="71"/>
      <c r="EJ48" s="73"/>
      <c r="EK48" s="74"/>
      <c r="EL48" s="71"/>
      <c r="EM48" s="71"/>
      <c r="EN48" s="71"/>
      <c r="EO48" s="71"/>
      <c r="EP48" s="71"/>
      <c r="EQ48" s="71"/>
      <c r="ER48" s="68"/>
    </row>
    <row r="49" spans="1:148" ht="15" customHeight="1" thickBot="1">
      <c r="A49" s="137">
        <v>42</v>
      </c>
      <c r="B49" s="138" t="s">
        <v>185</v>
      </c>
      <c r="C49" s="136">
        <v>50</v>
      </c>
      <c r="D49" s="59"/>
      <c r="E49" s="59"/>
      <c r="F49" s="60"/>
      <c r="G49" s="61">
        <f t="shared" si="4"/>
        <v>50</v>
      </c>
      <c r="H49" s="112">
        <f t="shared" si="5"/>
        <v>17.5</v>
      </c>
      <c r="I49" s="35">
        <f t="shared" si="6"/>
        <v>32.5</v>
      </c>
      <c r="J49" s="103">
        <f t="shared" si="9"/>
        <v>10</v>
      </c>
      <c r="K49" s="107">
        <f t="shared" si="7"/>
        <v>11</v>
      </c>
      <c r="L49" s="62">
        <f t="shared" si="1"/>
        <v>9</v>
      </c>
      <c r="M49" s="106">
        <f t="shared" si="8"/>
        <v>925</v>
      </c>
      <c r="N49" s="63">
        <f t="shared" si="2"/>
        <v>10</v>
      </c>
      <c r="O49" s="102">
        <f t="shared" si="10"/>
        <v>59059</v>
      </c>
      <c r="P49" s="114"/>
      <c r="Q49" s="64">
        <v>1</v>
      </c>
      <c r="R49" s="69">
        <v>1</v>
      </c>
      <c r="S49" s="69">
        <v>1</v>
      </c>
      <c r="T49" s="69"/>
      <c r="U49" s="69">
        <v>1</v>
      </c>
      <c r="V49" s="69">
        <v>1</v>
      </c>
      <c r="W49" s="69"/>
      <c r="X49" s="70"/>
      <c r="Y49" s="66">
        <v>1</v>
      </c>
      <c r="Z49" s="69"/>
      <c r="AA49" s="71">
        <v>1</v>
      </c>
      <c r="AB49" s="71">
        <v>1</v>
      </c>
      <c r="AC49" s="71"/>
      <c r="AD49" s="71">
        <v>1</v>
      </c>
      <c r="AE49" s="71"/>
      <c r="AF49" s="71">
        <v>1</v>
      </c>
      <c r="AG49" s="71"/>
      <c r="AH49" s="71">
        <v>1</v>
      </c>
      <c r="AI49" s="71"/>
      <c r="AJ49" s="71"/>
      <c r="AK49" s="71"/>
      <c r="AL49" s="71"/>
      <c r="AM49" s="71"/>
      <c r="AN49" s="69"/>
      <c r="AO49" s="72"/>
      <c r="AP49" s="64"/>
      <c r="AQ49" s="69"/>
      <c r="AR49" s="69"/>
      <c r="AS49" s="69"/>
      <c r="AT49" s="69"/>
      <c r="AU49" s="69"/>
      <c r="AV49" s="69"/>
      <c r="AW49" s="69"/>
      <c r="AX49" s="69"/>
      <c r="AY49" s="69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3"/>
      <c r="BO49" s="74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68"/>
      <c r="CF49" s="75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3"/>
      <c r="DJ49" s="74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68"/>
      <c r="EA49" s="75"/>
      <c r="EB49" s="71"/>
      <c r="EC49" s="71"/>
      <c r="ED49" s="71"/>
      <c r="EE49" s="71"/>
      <c r="EF49" s="71"/>
      <c r="EG49" s="71"/>
      <c r="EH49" s="71"/>
      <c r="EI49" s="71"/>
      <c r="EJ49" s="73"/>
      <c r="EK49" s="74"/>
      <c r="EL49" s="71"/>
      <c r="EM49" s="71"/>
      <c r="EN49" s="71"/>
      <c r="EO49" s="71"/>
      <c r="EP49" s="71"/>
      <c r="EQ49" s="71"/>
      <c r="ER49" s="68"/>
    </row>
    <row r="50" spans="1:148" ht="15" customHeight="1" thickBot="1">
      <c r="A50" s="137">
        <v>43</v>
      </c>
      <c r="B50" s="138" t="s">
        <v>186</v>
      </c>
      <c r="C50" s="136">
        <v>59</v>
      </c>
      <c r="D50" s="59"/>
      <c r="E50" s="59"/>
      <c r="F50" s="60"/>
      <c r="G50" s="61">
        <f t="shared" si="4"/>
        <v>59</v>
      </c>
      <c r="H50" s="112">
        <f t="shared" si="5"/>
        <v>14</v>
      </c>
      <c r="I50" s="35">
        <f t="shared" si="6"/>
        <v>45</v>
      </c>
      <c r="J50" s="103">
        <f t="shared" si="9"/>
        <v>30</v>
      </c>
      <c r="K50" s="107">
        <f t="shared" si="7"/>
        <v>6</v>
      </c>
      <c r="L50" s="62">
        <f t="shared" si="1"/>
        <v>25</v>
      </c>
      <c r="M50" s="106">
        <f t="shared" si="8"/>
        <v>554</v>
      </c>
      <c r="N50" s="63">
        <f t="shared" si="2"/>
        <v>28</v>
      </c>
      <c r="O50" s="102">
        <f t="shared" si="10"/>
        <v>9765653</v>
      </c>
      <c r="P50" s="114"/>
      <c r="Q50" s="64"/>
      <c r="R50" s="69">
        <v>1</v>
      </c>
      <c r="S50" s="69"/>
      <c r="T50" s="69">
        <v>1</v>
      </c>
      <c r="U50" s="69"/>
      <c r="V50" s="69">
        <v>1</v>
      </c>
      <c r="W50" s="69"/>
      <c r="X50" s="70"/>
      <c r="Y50" s="66"/>
      <c r="Z50" s="69"/>
      <c r="AA50" s="71"/>
      <c r="AB50" s="71">
        <v>1</v>
      </c>
      <c r="AC50" s="71"/>
      <c r="AD50" s="71">
        <v>1</v>
      </c>
      <c r="AE50" s="71"/>
      <c r="AF50" s="71"/>
      <c r="AG50" s="71"/>
      <c r="AH50" s="71">
        <v>1</v>
      </c>
      <c r="AI50" s="71"/>
      <c r="AJ50" s="71"/>
      <c r="AK50" s="71"/>
      <c r="AL50" s="71"/>
      <c r="AM50" s="71"/>
      <c r="AN50" s="69"/>
      <c r="AO50" s="72"/>
      <c r="AP50" s="64"/>
      <c r="AQ50" s="69"/>
      <c r="AR50" s="69"/>
      <c r="AS50" s="69"/>
      <c r="AT50" s="69"/>
      <c r="AU50" s="69"/>
      <c r="AV50" s="69"/>
      <c r="AW50" s="69"/>
      <c r="AX50" s="69"/>
      <c r="AY50" s="69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3"/>
      <c r="BO50" s="74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68"/>
      <c r="CF50" s="75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3"/>
      <c r="DJ50" s="74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68"/>
      <c r="EA50" s="75"/>
      <c r="EB50" s="71"/>
      <c r="EC50" s="71"/>
      <c r="ED50" s="71"/>
      <c r="EE50" s="71"/>
      <c r="EF50" s="71"/>
      <c r="EG50" s="71"/>
      <c r="EH50" s="71"/>
      <c r="EI50" s="71"/>
      <c r="EJ50" s="73"/>
      <c r="EK50" s="74"/>
      <c r="EL50" s="71"/>
      <c r="EM50" s="71"/>
      <c r="EN50" s="71"/>
      <c r="EO50" s="71"/>
      <c r="EP50" s="71"/>
      <c r="EQ50" s="71"/>
      <c r="ER50" s="68"/>
    </row>
    <row r="51" spans="1:148" ht="15" customHeight="1" thickBot="1">
      <c r="A51" s="137">
        <v>44</v>
      </c>
      <c r="B51" s="138" t="s">
        <v>187</v>
      </c>
      <c r="C51" s="136"/>
      <c r="D51" s="59"/>
      <c r="E51" s="59"/>
      <c r="F51" s="60"/>
      <c r="G51" s="61">
        <f t="shared" si="4"/>
        <v>0</v>
      </c>
      <c r="H51" s="112">
        <f t="shared" si="5"/>
        <v>0</v>
      </c>
      <c r="I51" s="35">
        <f t="shared" si="6"/>
        <v>0</v>
      </c>
      <c r="J51" s="103">
        <f t="shared" si="9"/>
        <v>55</v>
      </c>
      <c r="K51" s="107">
        <f t="shared" si="7"/>
        <v>0</v>
      </c>
      <c r="L51" s="62">
        <f t="shared" si="1"/>
        <v>55</v>
      </c>
      <c r="M51" s="106">
        <f t="shared" si="8"/>
        <v>0</v>
      </c>
      <c r="N51" s="63">
        <f t="shared" si="2"/>
        <v>55</v>
      </c>
      <c r="O51" s="102">
        <f t="shared" si="10"/>
        <v>503284430</v>
      </c>
      <c r="P51" s="114"/>
      <c r="Q51" s="64"/>
      <c r="R51" s="69"/>
      <c r="S51" s="69"/>
      <c r="T51" s="69"/>
      <c r="U51" s="69"/>
      <c r="V51" s="69"/>
      <c r="W51" s="69"/>
      <c r="X51" s="70"/>
      <c r="Y51" s="66"/>
      <c r="Z51" s="69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69"/>
      <c r="AO51" s="72"/>
      <c r="AP51" s="64"/>
      <c r="AQ51" s="69"/>
      <c r="AR51" s="69"/>
      <c r="AS51" s="69"/>
      <c r="AT51" s="69"/>
      <c r="AU51" s="69"/>
      <c r="AV51" s="69"/>
      <c r="AW51" s="69"/>
      <c r="AX51" s="69"/>
      <c r="AY51" s="69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3"/>
      <c r="BO51" s="74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68"/>
      <c r="CF51" s="75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3"/>
      <c r="DJ51" s="74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68"/>
      <c r="EA51" s="75"/>
      <c r="EB51" s="71"/>
      <c r="EC51" s="71"/>
      <c r="ED51" s="71"/>
      <c r="EE51" s="71"/>
      <c r="EF51" s="71"/>
      <c r="EG51" s="71"/>
      <c r="EH51" s="71"/>
      <c r="EI51" s="71"/>
      <c r="EJ51" s="73"/>
      <c r="EK51" s="74"/>
      <c r="EL51" s="71"/>
      <c r="EM51" s="71"/>
      <c r="EN51" s="71"/>
      <c r="EO51" s="71"/>
      <c r="EP51" s="71"/>
      <c r="EQ51" s="71"/>
      <c r="ER51" s="68"/>
    </row>
    <row r="52" spans="1:148" ht="15" customHeight="1" thickBot="1">
      <c r="A52" s="137">
        <v>45</v>
      </c>
      <c r="B52" s="138" t="s">
        <v>188</v>
      </c>
      <c r="C52" s="136"/>
      <c r="D52" s="59"/>
      <c r="E52" s="59"/>
      <c r="F52" s="60"/>
      <c r="G52" s="61">
        <f t="shared" si="4"/>
        <v>0</v>
      </c>
      <c r="H52" s="112">
        <f t="shared" si="5"/>
        <v>7</v>
      </c>
      <c r="I52" s="35">
        <f t="shared" si="6"/>
        <v>-7</v>
      </c>
      <c r="J52" s="103">
        <f t="shared" si="9"/>
        <v>52</v>
      </c>
      <c r="K52" s="107">
        <f t="shared" si="7"/>
        <v>1</v>
      </c>
      <c r="L52" s="62">
        <f t="shared" si="1"/>
        <v>52</v>
      </c>
      <c r="M52" s="106">
        <f t="shared" si="8"/>
        <v>150</v>
      </c>
      <c r="N52" s="63">
        <f t="shared" si="2"/>
        <v>52</v>
      </c>
      <c r="O52" s="102">
        <f t="shared" si="10"/>
        <v>380204084</v>
      </c>
      <c r="P52" s="114"/>
      <c r="Q52" s="64"/>
      <c r="R52" s="69"/>
      <c r="S52" s="69"/>
      <c r="T52" s="69"/>
      <c r="U52" s="69"/>
      <c r="V52" s="69">
        <v>1</v>
      </c>
      <c r="W52" s="69"/>
      <c r="X52" s="70"/>
      <c r="Y52" s="66"/>
      <c r="Z52" s="69"/>
      <c r="AA52" s="71"/>
      <c r="AB52" s="71"/>
      <c r="AC52" s="71">
        <v>0.19867549668874171</v>
      </c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69"/>
      <c r="AO52" s="72"/>
      <c r="AP52" s="64"/>
      <c r="AQ52" s="69"/>
      <c r="AR52" s="69"/>
      <c r="AS52" s="69"/>
      <c r="AT52" s="69"/>
      <c r="AU52" s="69"/>
      <c r="AV52" s="69"/>
      <c r="AW52" s="69"/>
      <c r="AX52" s="69"/>
      <c r="AY52" s="69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3"/>
      <c r="BO52" s="74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68"/>
      <c r="CF52" s="75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3"/>
      <c r="DJ52" s="74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68"/>
      <c r="EA52" s="75"/>
      <c r="EB52" s="71"/>
      <c r="EC52" s="71"/>
      <c r="ED52" s="71"/>
      <c r="EE52" s="71"/>
      <c r="EF52" s="71"/>
      <c r="EG52" s="71"/>
      <c r="EH52" s="71"/>
      <c r="EI52" s="71"/>
      <c r="EJ52" s="73"/>
      <c r="EK52" s="74"/>
      <c r="EL52" s="71"/>
      <c r="EM52" s="71"/>
      <c r="EN52" s="71"/>
      <c r="EO52" s="71"/>
      <c r="EP52" s="71"/>
      <c r="EQ52" s="71"/>
      <c r="ER52" s="68"/>
    </row>
    <row r="53" spans="1:148" ht="15" customHeight="1" thickBot="1">
      <c r="A53" s="137">
        <v>46</v>
      </c>
      <c r="B53" s="138" t="s">
        <v>189</v>
      </c>
      <c r="C53" s="136">
        <v>30</v>
      </c>
      <c r="D53" s="59"/>
      <c r="E53" s="59"/>
      <c r="F53" s="60"/>
      <c r="G53" s="61">
        <f t="shared" si="4"/>
        <v>30</v>
      </c>
      <c r="H53" s="112">
        <f t="shared" si="5"/>
        <v>7</v>
      </c>
      <c r="I53" s="35">
        <f t="shared" si="6"/>
        <v>23</v>
      </c>
      <c r="J53" s="103">
        <f t="shared" si="9"/>
        <v>37</v>
      </c>
      <c r="K53" s="107">
        <f t="shared" si="7"/>
        <v>5</v>
      </c>
      <c r="L53" s="62">
        <f t="shared" si="1"/>
        <v>36</v>
      </c>
      <c r="M53" s="106">
        <f t="shared" si="8"/>
        <v>428</v>
      </c>
      <c r="N53" s="63">
        <f t="shared" si="2"/>
        <v>35</v>
      </c>
      <c r="O53" s="102">
        <f t="shared" si="10"/>
        <v>60466211</v>
      </c>
      <c r="P53" s="115"/>
      <c r="Q53" s="64"/>
      <c r="R53" s="77"/>
      <c r="S53" s="77"/>
      <c r="T53" s="77"/>
      <c r="U53" s="77">
        <v>1</v>
      </c>
      <c r="V53" s="77">
        <v>1</v>
      </c>
      <c r="W53" s="77"/>
      <c r="X53" s="78"/>
      <c r="Y53" s="79"/>
      <c r="Z53" s="77"/>
      <c r="AA53" s="77">
        <v>1</v>
      </c>
      <c r="AB53" s="77">
        <v>1</v>
      </c>
      <c r="AC53" s="77"/>
      <c r="AD53" s="77">
        <v>1</v>
      </c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80"/>
      <c r="AP53" s="81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8"/>
      <c r="BO53" s="79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80"/>
      <c r="CF53" s="81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8"/>
      <c r="DJ53" s="79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80"/>
      <c r="EA53" s="81"/>
      <c r="EB53" s="77"/>
      <c r="EC53" s="77"/>
      <c r="ED53" s="77"/>
      <c r="EE53" s="77"/>
      <c r="EF53" s="77"/>
      <c r="EG53" s="77"/>
      <c r="EH53" s="77"/>
      <c r="EI53" s="77"/>
      <c r="EJ53" s="78"/>
      <c r="EK53" s="79"/>
      <c r="EL53" s="77"/>
      <c r="EM53" s="77"/>
      <c r="EN53" s="77"/>
      <c r="EO53" s="77"/>
      <c r="EP53" s="77"/>
      <c r="EQ53" s="77"/>
      <c r="ER53" s="80"/>
    </row>
    <row r="54" spans="1:148" ht="15" customHeight="1" thickBot="1">
      <c r="A54" s="137">
        <v>47</v>
      </c>
      <c r="B54" s="138" t="s">
        <v>190</v>
      </c>
      <c r="C54" s="136"/>
      <c r="D54" s="59"/>
      <c r="E54" s="59"/>
      <c r="F54" s="60"/>
      <c r="G54" s="61">
        <f t="shared" si="4"/>
        <v>0</v>
      </c>
      <c r="H54" s="112">
        <f t="shared" si="5"/>
        <v>10.5</v>
      </c>
      <c r="I54" s="35">
        <f t="shared" si="6"/>
        <v>-10.5</v>
      </c>
      <c r="J54" s="103">
        <f t="shared" si="9"/>
        <v>41</v>
      </c>
      <c r="K54" s="107">
        <f t="shared" si="7"/>
        <v>4</v>
      </c>
      <c r="L54" s="62">
        <f t="shared" si="1"/>
        <v>41</v>
      </c>
      <c r="M54" s="106">
        <f t="shared" si="8"/>
        <v>445</v>
      </c>
      <c r="N54" s="63">
        <f t="shared" si="2"/>
        <v>34</v>
      </c>
      <c r="O54" s="102">
        <f t="shared" si="10"/>
        <v>115856235</v>
      </c>
      <c r="P54" s="115"/>
      <c r="Q54" s="64">
        <v>1</v>
      </c>
      <c r="R54" s="77"/>
      <c r="S54" s="77"/>
      <c r="T54" s="77">
        <v>1</v>
      </c>
      <c r="U54" s="77"/>
      <c r="V54" s="77"/>
      <c r="W54" s="77"/>
      <c r="X54" s="78"/>
      <c r="Y54" s="79"/>
      <c r="Z54" s="77">
        <v>1</v>
      </c>
      <c r="AA54" s="77"/>
      <c r="AB54" s="77"/>
      <c r="AC54" s="77">
        <v>1</v>
      </c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80"/>
      <c r="AP54" s="81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8"/>
      <c r="BO54" s="79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80"/>
      <c r="CF54" s="81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8"/>
      <c r="DJ54" s="79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80"/>
      <c r="EA54" s="81"/>
      <c r="EB54" s="77"/>
      <c r="EC54" s="77"/>
      <c r="ED54" s="77"/>
      <c r="EE54" s="77"/>
      <c r="EF54" s="77"/>
      <c r="EG54" s="77"/>
      <c r="EH54" s="77"/>
      <c r="EI54" s="77"/>
      <c r="EJ54" s="78"/>
      <c r="EK54" s="79"/>
      <c r="EL54" s="77"/>
      <c r="EM54" s="77"/>
      <c r="EN54" s="77"/>
      <c r="EO54" s="77"/>
      <c r="EP54" s="77"/>
      <c r="EQ54" s="77"/>
      <c r="ER54" s="80"/>
    </row>
    <row r="55" spans="1:148" ht="15.75" thickBot="1">
      <c r="A55" s="137">
        <v>48</v>
      </c>
      <c r="B55" s="138" t="s">
        <v>191</v>
      </c>
      <c r="C55" s="136"/>
      <c r="D55" s="59"/>
      <c r="E55" s="59"/>
      <c r="F55" s="60"/>
      <c r="G55" s="61">
        <f t="shared" si="4"/>
        <v>0</v>
      </c>
      <c r="H55" s="112">
        <f t="shared" si="5"/>
        <v>0</v>
      </c>
      <c r="I55" s="35">
        <f t="shared" si="6"/>
        <v>0</v>
      </c>
      <c r="J55" s="103">
        <f t="shared" si="9"/>
        <v>55</v>
      </c>
      <c r="K55" s="107">
        <f t="shared" si="7"/>
        <v>0</v>
      </c>
      <c r="L55" s="62">
        <f t="shared" si="1"/>
        <v>55</v>
      </c>
      <c r="M55" s="106">
        <f t="shared" si="8"/>
        <v>0</v>
      </c>
      <c r="N55" s="63">
        <f t="shared" si="2"/>
        <v>55</v>
      </c>
      <c r="O55" s="102">
        <f t="shared" si="10"/>
        <v>503284430</v>
      </c>
      <c r="P55" s="115"/>
      <c r="Q55" s="64"/>
      <c r="R55" s="77"/>
      <c r="S55" s="77"/>
      <c r="T55" s="77"/>
      <c r="U55" s="77"/>
      <c r="V55" s="77"/>
      <c r="W55" s="77"/>
      <c r="X55" s="78"/>
      <c r="Y55" s="79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80"/>
      <c r="AP55" s="81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8"/>
      <c r="BO55" s="79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80"/>
      <c r="CF55" s="81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8"/>
      <c r="DJ55" s="79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80"/>
      <c r="EA55" s="81"/>
      <c r="EB55" s="77"/>
      <c r="EC55" s="77"/>
      <c r="ED55" s="77"/>
      <c r="EE55" s="77"/>
      <c r="EF55" s="77"/>
      <c r="EG55" s="77"/>
      <c r="EH55" s="77"/>
      <c r="EI55" s="77"/>
      <c r="EJ55" s="78"/>
      <c r="EK55" s="79"/>
      <c r="EL55" s="77"/>
      <c r="EM55" s="77"/>
      <c r="EN55" s="77"/>
      <c r="EO55" s="77"/>
      <c r="EP55" s="77"/>
      <c r="EQ55" s="77"/>
      <c r="ER55" s="80"/>
    </row>
    <row r="56" spans="1:148" ht="15.75" thickBot="1">
      <c r="A56" s="137">
        <v>49</v>
      </c>
      <c r="B56" s="138" t="s">
        <v>192</v>
      </c>
      <c r="C56" s="136">
        <v>50</v>
      </c>
      <c r="D56" s="59"/>
      <c r="E56" s="59"/>
      <c r="F56" s="60"/>
      <c r="G56" s="61">
        <f t="shared" si="4"/>
        <v>50</v>
      </c>
      <c r="H56" s="112">
        <f t="shared" si="5"/>
        <v>17.5</v>
      </c>
      <c r="I56" s="35">
        <f t="shared" si="6"/>
        <v>32.5</v>
      </c>
      <c r="J56" s="103">
        <f t="shared" si="9"/>
        <v>11</v>
      </c>
      <c r="K56" s="107">
        <f t="shared" si="7"/>
        <v>11</v>
      </c>
      <c r="L56" s="62">
        <f t="shared" si="1"/>
        <v>9</v>
      </c>
      <c r="M56" s="106">
        <f t="shared" si="8"/>
        <v>902</v>
      </c>
      <c r="N56" s="63">
        <f t="shared" si="2"/>
        <v>11</v>
      </c>
      <c r="O56" s="102">
        <f t="shared" si="10"/>
        <v>59060</v>
      </c>
      <c r="P56" s="115"/>
      <c r="Q56" s="64">
        <v>1</v>
      </c>
      <c r="R56" s="77">
        <v>1</v>
      </c>
      <c r="S56" s="77">
        <v>1</v>
      </c>
      <c r="T56" s="77">
        <v>1</v>
      </c>
      <c r="U56" s="77">
        <v>1</v>
      </c>
      <c r="V56" s="77">
        <v>1</v>
      </c>
      <c r="W56" s="77">
        <v>1</v>
      </c>
      <c r="X56" s="78"/>
      <c r="Y56" s="79">
        <v>1</v>
      </c>
      <c r="Z56" s="77"/>
      <c r="AA56" s="77">
        <v>1</v>
      </c>
      <c r="AB56" s="77">
        <v>1</v>
      </c>
      <c r="AC56" s="77"/>
      <c r="AD56" s="77">
        <v>1</v>
      </c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80"/>
      <c r="AP56" s="81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8"/>
      <c r="BO56" s="79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80"/>
      <c r="CF56" s="81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8"/>
      <c r="DJ56" s="79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80"/>
      <c r="EA56" s="81"/>
      <c r="EB56" s="77"/>
      <c r="EC56" s="77"/>
      <c r="ED56" s="77"/>
      <c r="EE56" s="77"/>
      <c r="EF56" s="77"/>
      <c r="EG56" s="77"/>
      <c r="EH56" s="77"/>
      <c r="EI56" s="77"/>
      <c r="EJ56" s="78"/>
      <c r="EK56" s="79"/>
      <c r="EL56" s="77"/>
      <c r="EM56" s="77"/>
      <c r="EN56" s="77"/>
      <c r="EO56" s="77"/>
      <c r="EP56" s="77"/>
      <c r="EQ56" s="77"/>
      <c r="ER56" s="80"/>
    </row>
    <row r="57" spans="1:148" ht="15.75" thickBot="1">
      <c r="A57" s="137">
        <v>50</v>
      </c>
      <c r="B57" s="138" t="s">
        <v>193</v>
      </c>
      <c r="C57" s="136"/>
      <c r="D57" s="59"/>
      <c r="E57" s="59"/>
      <c r="F57" s="60"/>
      <c r="G57" s="61">
        <f t="shared" si="4"/>
        <v>0</v>
      </c>
      <c r="H57" s="112">
        <f t="shared" si="5"/>
        <v>7</v>
      </c>
      <c r="I57" s="35">
        <f t="shared" si="6"/>
        <v>-7</v>
      </c>
      <c r="J57" s="103">
        <f t="shared" si="9"/>
        <v>31</v>
      </c>
      <c r="K57" s="107">
        <f t="shared" si="7"/>
        <v>6</v>
      </c>
      <c r="L57" s="62">
        <f t="shared" si="1"/>
        <v>25</v>
      </c>
      <c r="M57" s="106">
        <f t="shared" si="8"/>
        <v>491</v>
      </c>
      <c r="N57" s="63">
        <f t="shared" si="2"/>
        <v>32</v>
      </c>
      <c r="O57" s="102">
        <f t="shared" si="10"/>
        <v>9765657</v>
      </c>
      <c r="P57" s="115"/>
      <c r="Q57" s="64"/>
      <c r="R57" s="77"/>
      <c r="S57" s="77">
        <v>1</v>
      </c>
      <c r="T57" s="77"/>
      <c r="U57" s="77">
        <v>1</v>
      </c>
      <c r="V57" s="77">
        <v>1</v>
      </c>
      <c r="W57" s="77"/>
      <c r="X57" s="78"/>
      <c r="Y57" s="79"/>
      <c r="Z57" s="77"/>
      <c r="AA57" s="77"/>
      <c r="AB57" s="77"/>
      <c r="AC57" s="77"/>
      <c r="AD57" s="77">
        <v>1</v>
      </c>
      <c r="AE57" s="77"/>
      <c r="AF57" s="77">
        <v>1</v>
      </c>
      <c r="AG57" s="77"/>
      <c r="AH57" s="77">
        <v>1</v>
      </c>
      <c r="AI57" s="77"/>
      <c r="AJ57" s="77"/>
      <c r="AK57" s="77"/>
      <c r="AL57" s="77"/>
      <c r="AM57" s="77"/>
      <c r="AN57" s="77"/>
      <c r="AO57" s="80"/>
      <c r="AP57" s="81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8"/>
      <c r="BO57" s="79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80"/>
      <c r="CF57" s="81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8"/>
      <c r="DJ57" s="79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80"/>
      <c r="EA57" s="81"/>
      <c r="EB57" s="77"/>
      <c r="EC57" s="77"/>
      <c r="ED57" s="77"/>
      <c r="EE57" s="77"/>
      <c r="EF57" s="77"/>
      <c r="EG57" s="77"/>
      <c r="EH57" s="77"/>
      <c r="EI57" s="77"/>
      <c r="EJ57" s="78"/>
      <c r="EK57" s="79"/>
      <c r="EL57" s="77"/>
      <c r="EM57" s="77"/>
      <c r="EN57" s="77"/>
      <c r="EO57" s="77"/>
      <c r="EP57" s="77"/>
      <c r="EQ57" s="77"/>
      <c r="ER57" s="80"/>
    </row>
    <row r="58" spans="1:148" ht="15.75" thickBot="1">
      <c r="A58" s="137">
        <v>51</v>
      </c>
      <c r="B58" s="138" t="s">
        <v>194</v>
      </c>
      <c r="C58" s="136"/>
      <c r="D58" s="59"/>
      <c r="E58" s="59"/>
      <c r="F58" s="60"/>
      <c r="G58" s="61">
        <f t="shared" si="4"/>
        <v>0</v>
      </c>
      <c r="H58" s="112">
        <f t="shared" si="5"/>
        <v>7</v>
      </c>
      <c r="I58" s="35">
        <f t="shared" si="6"/>
        <v>-7</v>
      </c>
      <c r="J58" s="103">
        <f t="shared" si="9"/>
        <v>46</v>
      </c>
      <c r="K58" s="107">
        <f t="shared" si="7"/>
        <v>3</v>
      </c>
      <c r="L58" s="62">
        <f t="shared" si="1"/>
        <v>45</v>
      </c>
      <c r="M58" s="106">
        <f t="shared" si="8"/>
        <v>297</v>
      </c>
      <c r="N58" s="63">
        <f t="shared" si="2"/>
        <v>44</v>
      </c>
      <c r="O58" s="102">
        <f t="shared" si="10"/>
        <v>184528169</v>
      </c>
      <c r="P58" s="115"/>
      <c r="Q58" s="64"/>
      <c r="R58" s="77"/>
      <c r="S58" s="77"/>
      <c r="T58" s="77">
        <v>1</v>
      </c>
      <c r="U58" s="77"/>
      <c r="V58" s="77"/>
      <c r="W58" s="77"/>
      <c r="X58" s="78"/>
      <c r="Y58" s="79"/>
      <c r="Z58" s="77"/>
      <c r="AA58" s="77"/>
      <c r="AB58" s="77"/>
      <c r="AC58" s="77"/>
      <c r="AD58" s="77"/>
      <c r="AE58" s="77">
        <v>1</v>
      </c>
      <c r="AF58" s="77"/>
      <c r="AG58" s="77">
        <v>1</v>
      </c>
      <c r="AH58" s="77"/>
      <c r="AI58" s="77"/>
      <c r="AJ58" s="77"/>
      <c r="AK58" s="77"/>
      <c r="AL58" s="77"/>
      <c r="AM58" s="77"/>
      <c r="AN58" s="77"/>
      <c r="AO58" s="80"/>
      <c r="AP58" s="81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8"/>
      <c r="BO58" s="79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80"/>
      <c r="CF58" s="81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8"/>
      <c r="DJ58" s="79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80"/>
      <c r="EA58" s="81"/>
      <c r="EB58" s="77"/>
      <c r="EC58" s="77"/>
      <c r="ED58" s="77"/>
      <c r="EE58" s="77"/>
      <c r="EF58" s="77"/>
      <c r="EG58" s="77"/>
      <c r="EH58" s="77"/>
      <c r="EI58" s="77"/>
      <c r="EJ58" s="78"/>
      <c r="EK58" s="79"/>
      <c r="EL58" s="77"/>
      <c r="EM58" s="77"/>
      <c r="EN58" s="77"/>
      <c r="EO58" s="77"/>
      <c r="EP58" s="77"/>
      <c r="EQ58" s="77"/>
      <c r="ER58" s="80"/>
    </row>
    <row r="59" spans="1:148" ht="15.75" thickBot="1">
      <c r="A59" s="137">
        <v>52</v>
      </c>
      <c r="B59" s="138" t="s">
        <v>195</v>
      </c>
      <c r="C59" s="136">
        <v>50</v>
      </c>
      <c r="D59" s="59"/>
      <c r="E59" s="59"/>
      <c r="F59" s="60"/>
      <c r="G59" s="61">
        <f t="shared" si="4"/>
        <v>50</v>
      </c>
      <c r="H59" s="112">
        <f t="shared" si="5"/>
        <v>14</v>
      </c>
      <c r="I59" s="35">
        <f t="shared" si="6"/>
        <v>36</v>
      </c>
      <c r="J59" s="103">
        <f t="shared" si="9"/>
        <v>13</v>
      </c>
      <c r="K59" s="107">
        <f t="shared" si="7"/>
        <v>10</v>
      </c>
      <c r="L59" s="62">
        <f t="shared" si="1"/>
        <v>12</v>
      </c>
      <c r="M59" s="117">
        <f t="shared" si="8"/>
        <v>842</v>
      </c>
      <c r="N59" s="63">
        <f t="shared" si="2"/>
        <v>13</v>
      </c>
      <c r="O59" s="102">
        <f t="shared" si="10"/>
        <v>248845</v>
      </c>
      <c r="P59" s="115"/>
      <c r="Q59" s="64">
        <v>1</v>
      </c>
      <c r="R59" s="77">
        <v>1</v>
      </c>
      <c r="S59" s="77">
        <v>1</v>
      </c>
      <c r="T59" s="77">
        <v>1</v>
      </c>
      <c r="U59" s="77">
        <v>1</v>
      </c>
      <c r="V59" s="77"/>
      <c r="W59" s="77"/>
      <c r="X59" s="78"/>
      <c r="Y59" s="79"/>
      <c r="Z59" s="77">
        <v>1</v>
      </c>
      <c r="AA59" s="77">
        <v>1</v>
      </c>
      <c r="AB59" s="77"/>
      <c r="AC59" s="77">
        <v>1</v>
      </c>
      <c r="AD59" s="77">
        <v>1</v>
      </c>
      <c r="AE59" s="77">
        <v>1</v>
      </c>
      <c r="AF59" s="77"/>
      <c r="AG59" s="77"/>
      <c r="AH59" s="77"/>
      <c r="AI59" s="77"/>
      <c r="AJ59" s="77"/>
      <c r="AK59" s="77"/>
      <c r="AL59" s="77"/>
      <c r="AM59" s="77"/>
      <c r="AN59" s="77"/>
      <c r="AO59" s="80"/>
      <c r="AP59" s="81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8"/>
      <c r="BO59" s="79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80"/>
      <c r="CF59" s="81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8"/>
      <c r="DJ59" s="79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80"/>
      <c r="EA59" s="81"/>
      <c r="EB59" s="77"/>
      <c r="EC59" s="77"/>
      <c r="ED59" s="77"/>
      <c r="EE59" s="77"/>
      <c r="EF59" s="77"/>
      <c r="EG59" s="77"/>
      <c r="EH59" s="77"/>
      <c r="EI59" s="77"/>
      <c r="EJ59" s="78"/>
      <c r="EK59" s="79"/>
      <c r="EL59" s="77"/>
      <c r="EM59" s="77"/>
      <c r="EN59" s="77"/>
      <c r="EO59" s="77"/>
      <c r="EP59" s="77"/>
      <c r="EQ59" s="77"/>
      <c r="ER59" s="80"/>
    </row>
    <row r="60" spans="1:148" ht="15.75" thickBot="1">
      <c r="A60" s="137">
        <v>53</v>
      </c>
      <c r="B60" s="138" t="s">
        <v>196</v>
      </c>
      <c r="C60" s="136">
        <v>50</v>
      </c>
      <c r="D60" s="59"/>
      <c r="E60" s="59"/>
      <c r="F60" s="60"/>
      <c r="G60" s="61">
        <f t="shared" si="4"/>
        <v>50</v>
      </c>
      <c r="H60" s="112">
        <f t="shared" si="5"/>
        <v>14</v>
      </c>
      <c r="I60" s="35">
        <f t="shared" si="6"/>
        <v>36</v>
      </c>
      <c r="J60" s="103">
        <f t="shared" si="9"/>
        <v>26</v>
      </c>
      <c r="K60" s="107">
        <f t="shared" si="7"/>
        <v>6</v>
      </c>
      <c r="L60" s="62">
        <f t="shared" si="1"/>
        <v>25</v>
      </c>
      <c r="M60" s="117">
        <f t="shared" si="8"/>
        <v>669</v>
      </c>
      <c r="N60" s="63">
        <f t="shared" si="2"/>
        <v>23</v>
      </c>
      <c r="O60" s="102">
        <f t="shared" si="10"/>
        <v>9765648</v>
      </c>
      <c r="P60" s="115"/>
      <c r="Q60" s="64"/>
      <c r="R60" s="77"/>
      <c r="S60" s="77"/>
      <c r="T60" s="77">
        <v>1</v>
      </c>
      <c r="U60" s="77">
        <v>1</v>
      </c>
      <c r="V60" s="77"/>
      <c r="W60" s="77"/>
      <c r="X60" s="78"/>
      <c r="Y60" s="79"/>
      <c r="Z60" s="77">
        <v>1</v>
      </c>
      <c r="AA60" s="77"/>
      <c r="AB60" s="77"/>
      <c r="AC60" s="77">
        <v>1</v>
      </c>
      <c r="AD60" s="77"/>
      <c r="AE60" s="77"/>
      <c r="AF60" s="77"/>
      <c r="AG60" s="77">
        <v>1</v>
      </c>
      <c r="AH60" s="77">
        <v>1</v>
      </c>
      <c r="AI60" s="77"/>
      <c r="AJ60" s="77"/>
      <c r="AK60" s="77"/>
      <c r="AL60" s="77"/>
      <c r="AM60" s="77"/>
      <c r="AN60" s="77"/>
      <c r="AO60" s="80"/>
      <c r="AP60" s="81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8"/>
      <c r="BO60" s="79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80"/>
      <c r="CF60" s="81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8"/>
      <c r="DJ60" s="79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80"/>
      <c r="EA60" s="81"/>
      <c r="EB60" s="77"/>
      <c r="EC60" s="77"/>
      <c r="ED60" s="77"/>
      <c r="EE60" s="77"/>
      <c r="EF60" s="77"/>
      <c r="EG60" s="77"/>
      <c r="EH60" s="77"/>
      <c r="EI60" s="77"/>
      <c r="EJ60" s="78"/>
      <c r="EK60" s="79"/>
      <c r="EL60" s="77"/>
      <c r="EM60" s="77"/>
      <c r="EN60" s="77"/>
      <c r="EO60" s="77"/>
      <c r="EP60" s="77"/>
      <c r="EQ60" s="77"/>
      <c r="ER60" s="80"/>
    </row>
    <row r="61" spans="1:148" ht="15.75" thickBot="1">
      <c r="A61" s="137">
        <v>54</v>
      </c>
      <c r="B61" s="138" t="s">
        <v>197</v>
      </c>
      <c r="C61" s="136">
        <v>30</v>
      </c>
      <c r="D61" s="59"/>
      <c r="E61" s="59"/>
      <c r="F61" s="60"/>
      <c r="G61" s="61">
        <f t="shared" si="4"/>
        <v>30</v>
      </c>
      <c r="H61" s="112">
        <f t="shared" si="5"/>
        <v>17.5</v>
      </c>
      <c r="I61" s="35">
        <f t="shared" si="6"/>
        <v>12.5</v>
      </c>
      <c r="J61" s="103">
        <f t="shared" si="9"/>
        <v>12</v>
      </c>
      <c r="K61" s="107">
        <f t="shared" si="7"/>
        <v>10</v>
      </c>
      <c r="L61" s="62">
        <f t="shared" si="1"/>
        <v>12</v>
      </c>
      <c r="M61" s="117">
        <f t="shared" si="8"/>
        <v>890</v>
      </c>
      <c r="N61" s="63">
        <f t="shared" si="2"/>
        <v>12</v>
      </c>
      <c r="O61" s="102">
        <f t="shared" si="10"/>
        <v>248844</v>
      </c>
      <c r="P61" s="115"/>
      <c r="Q61" s="64">
        <v>1</v>
      </c>
      <c r="R61" s="77">
        <v>1</v>
      </c>
      <c r="S61" s="77">
        <v>1</v>
      </c>
      <c r="T61" s="77">
        <v>1</v>
      </c>
      <c r="U61" s="77">
        <v>1</v>
      </c>
      <c r="V61" s="77">
        <v>1</v>
      </c>
      <c r="W61" s="77"/>
      <c r="X61" s="78"/>
      <c r="Y61" s="79">
        <v>1</v>
      </c>
      <c r="Z61" s="77"/>
      <c r="AA61" s="77">
        <v>1</v>
      </c>
      <c r="AB61" s="77"/>
      <c r="AC61" s="77">
        <v>1</v>
      </c>
      <c r="AD61" s="77">
        <v>1</v>
      </c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80"/>
      <c r="AP61" s="81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8"/>
      <c r="BO61" s="79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80"/>
      <c r="CF61" s="81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8"/>
      <c r="DJ61" s="79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80"/>
      <c r="EA61" s="81"/>
      <c r="EB61" s="77"/>
      <c r="EC61" s="77"/>
      <c r="ED61" s="77"/>
      <c r="EE61" s="77"/>
      <c r="EF61" s="77"/>
      <c r="EG61" s="77"/>
      <c r="EH61" s="77"/>
      <c r="EI61" s="77"/>
      <c r="EJ61" s="78"/>
      <c r="EK61" s="79"/>
      <c r="EL61" s="77"/>
      <c r="EM61" s="77"/>
      <c r="EN61" s="77"/>
      <c r="EO61" s="77"/>
      <c r="EP61" s="77"/>
      <c r="EQ61" s="77"/>
      <c r="ER61" s="80"/>
    </row>
    <row r="62" spans="1:148" ht="15.75" thickBot="1">
      <c r="A62" s="137">
        <v>55</v>
      </c>
      <c r="B62" s="138" t="s">
        <v>198</v>
      </c>
      <c r="C62" s="136">
        <v>50</v>
      </c>
      <c r="D62" s="59"/>
      <c r="E62" s="59"/>
      <c r="F62" s="60"/>
      <c r="G62" s="61">
        <f t="shared" si="4"/>
        <v>50</v>
      </c>
      <c r="H62" s="112">
        <f t="shared" si="5"/>
        <v>17.5</v>
      </c>
      <c r="I62" s="35">
        <f t="shared" si="6"/>
        <v>32.5</v>
      </c>
      <c r="J62" s="103">
        <f t="shared" si="9"/>
        <v>36</v>
      </c>
      <c r="K62" s="107">
        <f t="shared" si="7"/>
        <v>5</v>
      </c>
      <c r="L62" s="62">
        <f t="shared" si="1"/>
        <v>36</v>
      </c>
      <c r="M62" s="117">
        <f t="shared" si="8"/>
        <v>524</v>
      </c>
      <c r="N62" s="63">
        <f t="shared" si="2"/>
        <v>30</v>
      </c>
      <c r="O62" s="102">
        <f t="shared" si="10"/>
        <v>60466206</v>
      </c>
      <c r="P62" s="115"/>
      <c r="Q62" s="64"/>
      <c r="R62" s="77">
        <v>1</v>
      </c>
      <c r="S62" s="77"/>
      <c r="T62" s="77">
        <v>1</v>
      </c>
      <c r="U62" s="77"/>
      <c r="V62" s="77">
        <v>1</v>
      </c>
      <c r="W62" s="77"/>
      <c r="X62" s="78"/>
      <c r="Y62" s="79">
        <v>1</v>
      </c>
      <c r="Z62" s="77"/>
      <c r="AA62" s="77"/>
      <c r="AB62" s="77">
        <v>1</v>
      </c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80"/>
      <c r="AP62" s="81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8"/>
      <c r="BO62" s="79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80"/>
      <c r="CF62" s="81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8"/>
      <c r="DJ62" s="79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80"/>
      <c r="EA62" s="81"/>
      <c r="EB62" s="77"/>
      <c r="EC62" s="77"/>
      <c r="ED62" s="77"/>
      <c r="EE62" s="77"/>
      <c r="EF62" s="77"/>
      <c r="EG62" s="77"/>
      <c r="EH62" s="77"/>
      <c r="EI62" s="77"/>
      <c r="EJ62" s="78"/>
      <c r="EK62" s="79"/>
      <c r="EL62" s="77"/>
      <c r="EM62" s="77"/>
      <c r="EN62" s="77"/>
      <c r="EO62" s="77"/>
      <c r="EP62" s="77"/>
      <c r="EQ62" s="77"/>
      <c r="ER62" s="80"/>
    </row>
    <row r="63" spans="1:148" ht="15.75" thickBot="1">
      <c r="A63" s="137">
        <v>56</v>
      </c>
      <c r="B63" s="138" t="s">
        <v>199</v>
      </c>
      <c r="C63" s="136">
        <v>50</v>
      </c>
      <c r="D63" s="59"/>
      <c r="E63" s="59"/>
      <c r="F63" s="60"/>
      <c r="G63" s="61">
        <f t="shared" si="4"/>
        <v>50</v>
      </c>
      <c r="H63" s="112">
        <f t="shared" si="5"/>
        <v>14</v>
      </c>
      <c r="I63" s="35">
        <f t="shared" si="6"/>
        <v>36</v>
      </c>
      <c r="J63" s="103">
        <f t="shared" si="9"/>
        <v>15</v>
      </c>
      <c r="K63" s="107">
        <f t="shared" si="7"/>
        <v>10</v>
      </c>
      <c r="L63" s="62">
        <f t="shared" si="1"/>
        <v>12</v>
      </c>
      <c r="M63" s="117">
        <f t="shared" si="8"/>
        <v>765</v>
      </c>
      <c r="N63" s="63">
        <f t="shared" si="2"/>
        <v>17</v>
      </c>
      <c r="O63" s="102">
        <f t="shared" si="10"/>
        <v>248849</v>
      </c>
      <c r="P63" s="115"/>
      <c r="Q63" s="64">
        <v>1</v>
      </c>
      <c r="R63" s="77">
        <v>1</v>
      </c>
      <c r="S63" s="77">
        <v>1</v>
      </c>
      <c r="T63" s="77">
        <v>1</v>
      </c>
      <c r="U63" s="77">
        <v>1</v>
      </c>
      <c r="V63" s="77"/>
      <c r="W63" s="77"/>
      <c r="X63" s="78"/>
      <c r="Y63" s="79"/>
      <c r="Z63" s="77"/>
      <c r="AA63" s="77"/>
      <c r="AB63" s="77">
        <v>1</v>
      </c>
      <c r="AC63" s="77"/>
      <c r="AD63" s="77">
        <v>1</v>
      </c>
      <c r="AE63" s="77">
        <v>1</v>
      </c>
      <c r="AF63" s="77">
        <v>1</v>
      </c>
      <c r="AG63" s="77"/>
      <c r="AH63" s="77">
        <v>1</v>
      </c>
      <c r="AI63" s="77"/>
      <c r="AJ63" s="77"/>
      <c r="AK63" s="77"/>
      <c r="AL63" s="77"/>
      <c r="AM63" s="77"/>
      <c r="AN63" s="77"/>
      <c r="AO63" s="80"/>
      <c r="AP63" s="81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8"/>
      <c r="BO63" s="79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80"/>
      <c r="CF63" s="81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8"/>
      <c r="DJ63" s="79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80"/>
      <c r="EA63" s="81"/>
      <c r="EB63" s="77"/>
      <c r="EC63" s="77"/>
      <c r="ED63" s="77"/>
      <c r="EE63" s="77"/>
      <c r="EF63" s="77"/>
      <c r="EG63" s="77"/>
      <c r="EH63" s="77"/>
      <c r="EI63" s="77"/>
      <c r="EJ63" s="78"/>
      <c r="EK63" s="79"/>
      <c r="EL63" s="77"/>
      <c r="EM63" s="77"/>
      <c r="EN63" s="77"/>
      <c r="EO63" s="77"/>
      <c r="EP63" s="77"/>
      <c r="EQ63" s="77"/>
      <c r="ER63" s="80"/>
    </row>
    <row r="64" spans="1:148" ht="15.75" thickBot="1">
      <c r="A64" s="137">
        <v>57</v>
      </c>
      <c r="B64" s="138" t="s">
        <v>200</v>
      </c>
      <c r="C64" s="136">
        <v>50</v>
      </c>
      <c r="D64" s="59"/>
      <c r="E64" s="59"/>
      <c r="F64" s="60"/>
      <c r="G64" s="61">
        <f t="shared" si="4"/>
        <v>50</v>
      </c>
      <c r="H64" s="112">
        <f t="shared" si="5"/>
        <v>17.5</v>
      </c>
      <c r="I64" s="35">
        <f t="shared" si="6"/>
        <v>32.5</v>
      </c>
      <c r="J64" s="103">
        <f t="shared" si="9"/>
        <v>9</v>
      </c>
      <c r="K64" s="107">
        <f t="shared" si="7"/>
        <v>11</v>
      </c>
      <c r="L64" s="62">
        <f t="shared" si="1"/>
        <v>9</v>
      </c>
      <c r="M64" s="117">
        <f t="shared" si="8"/>
        <v>929</v>
      </c>
      <c r="N64" s="63">
        <f t="shared" si="2"/>
        <v>9</v>
      </c>
      <c r="O64" s="102">
        <f t="shared" si="10"/>
        <v>59058</v>
      </c>
      <c r="P64" s="115"/>
      <c r="Q64" s="64">
        <v>1</v>
      </c>
      <c r="R64" s="77">
        <v>1</v>
      </c>
      <c r="S64" s="77">
        <v>1</v>
      </c>
      <c r="T64" s="77">
        <v>1</v>
      </c>
      <c r="U64" s="77">
        <v>1</v>
      </c>
      <c r="V64" s="77">
        <v>1</v>
      </c>
      <c r="W64" s="77"/>
      <c r="X64" s="78"/>
      <c r="Y64" s="79"/>
      <c r="Z64" s="77"/>
      <c r="AA64" s="77">
        <v>1</v>
      </c>
      <c r="AB64" s="77"/>
      <c r="AC64" s="77">
        <v>0.86092715231788075</v>
      </c>
      <c r="AD64" s="77">
        <v>1</v>
      </c>
      <c r="AE64" s="77"/>
      <c r="AF64" s="77">
        <v>1</v>
      </c>
      <c r="AG64" s="77"/>
      <c r="AH64" s="77">
        <v>1</v>
      </c>
      <c r="AI64" s="77"/>
      <c r="AJ64" s="77"/>
      <c r="AK64" s="77"/>
      <c r="AL64" s="77"/>
      <c r="AM64" s="77"/>
      <c r="AN64" s="77"/>
      <c r="AO64" s="80"/>
      <c r="AP64" s="81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8"/>
      <c r="BO64" s="79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80"/>
      <c r="CF64" s="81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8"/>
      <c r="DJ64" s="79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80"/>
      <c r="EA64" s="81"/>
      <c r="EB64" s="77"/>
      <c r="EC64" s="77"/>
      <c r="ED64" s="77"/>
      <c r="EE64" s="77"/>
      <c r="EF64" s="77"/>
      <c r="EG64" s="77"/>
      <c r="EH64" s="77"/>
      <c r="EI64" s="77"/>
      <c r="EJ64" s="78"/>
      <c r="EK64" s="79"/>
      <c r="EL64" s="77"/>
      <c r="EM64" s="77"/>
      <c r="EN64" s="77"/>
      <c r="EO64" s="77"/>
      <c r="EP64" s="77"/>
      <c r="EQ64" s="77"/>
      <c r="ER64" s="80"/>
    </row>
    <row r="65" spans="1:148" ht="15.75" thickBot="1">
      <c r="A65" s="137">
        <v>58</v>
      </c>
      <c r="B65" s="138" t="s">
        <v>201</v>
      </c>
      <c r="C65" s="136">
        <v>60.71</v>
      </c>
      <c r="D65" s="59"/>
      <c r="E65" s="59"/>
      <c r="F65" s="60"/>
      <c r="G65" s="61">
        <f t="shared" si="4"/>
        <v>60.71</v>
      </c>
      <c r="H65" s="112">
        <f t="shared" si="5"/>
        <v>0</v>
      </c>
      <c r="I65" s="35">
        <f t="shared" si="6"/>
        <v>60.71</v>
      </c>
      <c r="J65" s="103">
        <f t="shared" si="9"/>
        <v>55</v>
      </c>
      <c r="K65" s="107">
        <f t="shared" si="7"/>
        <v>0</v>
      </c>
      <c r="L65" s="62">
        <f t="shared" si="1"/>
        <v>55</v>
      </c>
      <c r="M65" s="117">
        <f t="shared" si="8"/>
        <v>0</v>
      </c>
      <c r="N65" s="63">
        <f t="shared" si="2"/>
        <v>55</v>
      </c>
      <c r="O65" s="102">
        <f t="shared" si="10"/>
        <v>503284430</v>
      </c>
      <c r="P65" s="115"/>
      <c r="Q65" s="64"/>
      <c r="R65" s="77"/>
      <c r="S65" s="77"/>
      <c r="T65" s="77"/>
      <c r="U65" s="77"/>
      <c r="V65" s="77"/>
      <c r="W65" s="77"/>
      <c r="X65" s="78"/>
      <c r="Y65" s="79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80"/>
      <c r="AP65" s="81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8"/>
      <c r="BO65" s="79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80"/>
      <c r="CF65" s="81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8"/>
      <c r="DJ65" s="79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80"/>
      <c r="EA65" s="81"/>
      <c r="EB65" s="77"/>
      <c r="EC65" s="77"/>
      <c r="ED65" s="77"/>
      <c r="EE65" s="77"/>
      <c r="EF65" s="77"/>
      <c r="EG65" s="77"/>
      <c r="EH65" s="77"/>
      <c r="EI65" s="77"/>
      <c r="EJ65" s="78"/>
      <c r="EK65" s="79"/>
      <c r="EL65" s="77"/>
      <c r="EM65" s="77"/>
      <c r="EN65" s="77"/>
      <c r="EO65" s="77"/>
      <c r="EP65" s="77"/>
      <c r="EQ65" s="77"/>
      <c r="ER65" s="80"/>
    </row>
    <row r="66" spans="1:148" ht="15.75" thickBot="1">
      <c r="A66" s="140">
        <v>59</v>
      </c>
      <c r="B66" s="141" t="s">
        <v>202</v>
      </c>
      <c r="C66" s="142">
        <v>30</v>
      </c>
      <c r="D66" s="82"/>
      <c r="E66" s="82"/>
      <c r="F66" s="82"/>
      <c r="G66" s="83">
        <f t="shared" si="4"/>
        <v>30</v>
      </c>
      <c r="H66" s="133">
        <f t="shared" si="5"/>
        <v>10.5</v>
      </c>
      <c r="I66" s="134">
        <f t="shared" si="6"/>
        <v>19.5</v>
      </c>
      <c r="J66" s="104">
        <f t="shared" si="9"/>
        <v>45</v>
      </c>
      <c r="K66" s="127">
        <f t="shared" si="7"/>
        <v>3</v>
      </c>
      <c r="L66" s="84">
        <f t="shared" si="1"/>
        <v>45</v>
      </c>
      <c r="M66" s="129">
        <f t="shared" si="8"/>
        <v>367</v>
      </c>
      <c r="N66" s="108">
        <f t="shared" si="2"/>
        <v>40</v>
      </c>
      <c r="O66" s="101">
        <f t="shared" si="10"/>
        <v>184528165</v>
      </c>
      <c r="P66" s="116"/>
      <c r="Q66" s="64"/>
      <c r="R66" s="85"/>
      <c r="S66" s="85"/>
      <c r="T66" s="85">
        <v>1</v>
      </c>
      <c r="U66" s="85"/>
      <c r="V66" s="85">
        <v>1</v>
      </c>
      <c r="W66" s="85"/>
      <c r="X66" s="86"/>
      <c r="Y66" s="87"/>
      <c r="Z66" s="88"/>
      <c r="AA66" s="88"/>
      <c r="AB66" s="88"/>
      <c r="AC66" s="88">
        <v>1</v>
      </c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9"/>
      <c r="AP66" s="90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6"/>
      <c r="BO66" s="87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9"/>
      <c r="CF66" s="90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6"/>
      <c r="DJ66" s="87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9"/>
      <c r="EA66" s="90"/>
      <c r="EB66" s="85"/>
      <c r="EC66" s="85"/>
      <c r="ED66" s="85"/>
      <c r="EE66" s="85"/>
      <c r="EF66" s="85"/>
      <c r="EG66" s="85"/>
      <c r="EH66" s="85"/>
      <c r="EI66" s="85"/>
      <c r="EJ66" s="86"/>
      <c r="EK66" s="87"/>
      <c r="EL66" s="88"/>
      <c r="EM66" s="88"/>
      <c r="EN66" s="88"/>
      <c r="EO66" s="88"/>
      <c r="EP66" s="88"/>
      <c r="EQ66" s="88"/>
      <c r="ER66" s="89"/>
    </row>
    <row r="67" spans="1:148" ht="20.25" customHeight="1" thickBot="1">
      <c r="B67" s="91"/>
      <c r="C67" s="173"/>
      <c r="D67" s="173"/>
      <c r="E67" s="173"/>
      <c r="F67" s="173"/>
      <c r="G67" s="174"/>
      <c r="H67" s="187" t="s">
        <v>204</v>
      </c>
      <c r="I67" s="187"/>
      <c r="J67" s="188"/>
      <c r="K67" s="131">
        <f>SUM(K8:K66)</f>
        <v>374</v>
      </c>
      <c r="L67" s="99"/>
      <c r="M67" s="132">
        <f>SUM(M8:M66)</f>
        <v>32524</v>
      </c>
      <c r="N67" s="92"/>
      <c r="O67" s="92"/>
      <c r="Q67" s="93">
        <f>COUNT(Q8:Q66)</f>
        <v>28</v>
      </c>
      <c r="R67" s="94">
        <f t="shared" ref="R67:CC67" si="11">COUNT(R8:R66)</f>
        <v>29</v>
      </c>
      <c r="S67" s="94">
        <f t="shared" si="11"/>
        <v>34</v>
      </c>
      <c r="T67" s="94">
        <f t="shared" si="11"/>
        <v>33</v>
      </c>
      <c r="U67" s="94">
        <f t="shared" si="11"/>
        <v>28</v>
      </c>
      <c r="V67" s="94">
        <f t="shared" si="11"/>
        <v>29</v>
      </c>
      <c r="W67" s="94">
        <f t="shared" si="11"/>
        <v>11</v>
      </c>
      <c r="X67" s="95">
        <f t="shared" si="11"/>
        <v>0</v>
      </c>
      <c r="Y67" s="93">
        <f t="shared" si="11"/>
        <v>10</v>
      </c>
      <c r="Z67" s="94">
        <f t="shared" si="11"/>
        <v>16</v>
      </c>
      <c r="AA67" s="94">
        <f t="shared" si="11"/>
        <v>25</v>
      </c>
      <c r="AB67" s="94">
        <f t="shared" si="11"/>
        <v>16</v>
      </c>
      <c r="AC67" s="94">
        <f t="shared" si="11"/>
        <v>18</v>
      </c>
      <c r="AD67" s="94">
        <f t="shared" si="11"/>
        <v>34</v>
      </c>
      <c r="AE67" s="94">
        <f t="shared" si="11"/>
        <v>12</v>
      </c>
      <c r="AF67" s="94">
        <f t="shared" si="11"/>
        <v>14</v>
      </c>
      <c r="AG67" s="94">
        <f t="shared" si="11"/>
        <v>11</v>
      </c>
      <c r="AH67" s="94">
        <f t="shared" si="11"/>
        <v>27</v>
      </c>
      <c r="AI67" s="94">
        <f t="shared" si="11"/>
        <v>0</v>
      </c>
      <c r="AJ67" s="94">
        <f t="shared" si="11"/>
        <v>0</v>
      </c>
      <c r="AK67" s="94">
        <f t="shared" si="11"/>
        <v>0</v>
      </c>
      <c r="AL67" s="94">
        <f t="shared" si="11"/>
        <v>0</v>
      </c>
      <c r="AM67" s="94">
        <f t="shared" si="11"/>
        <v>0</v>
      </c>
      <c r="AN67" s="94">
        <f t="shared" si="11"/>
        <v>0</v>
      </c>
      <c r="AO67" s="96">
        <f t="shared" si="11"/>
        <v>0</v>
      </c>
      <c r="AP67" s="97">
        <f t="shared" si="11"/>
        <v>0</v>
      </c>
      <c r="AQ67" s="94">
        <f t="shared" si="11"/>
        <v>0</v>
      </c>
      <c r="AR67" s="94">
        <f t="shared" si="11"/>
        <v>0</v>
      </c>
      <c r="AS67" s="94">
        <f t="shared" si="11"/>
        <v>0</v>
      </c>
      <c r="AT67" s="94">
        <f t="shared" si="11"/>
        <v>0</v>
      </c>
      <c r="AU67" s="94">
        <f t="shared" si="11"/>
        <v>0</v>
      </c>
      <c r="AV67" s="94">
        <f t="shared" si="11"/>
        <v>0</v>
      </c>
      <c r="AW67" s="94">
        <f t="shared" si="11"/>
        <v>0</v>
      </c>
      <c r="AX67" s="94">
        <f t="shared" si="11"/>
        <v>0</v>
      </c>
      <c r="AY67" s="94">
        <f t="shared" si="11"/>
        <v>0</v>
      </c>
      <c r="AZ67" s="94">
        <f t="shared" si="11"/>
        <v>0</v>
      </c>
      <c r="BA67" s="94">
        <f t="shared" si="11"/>
        <v>0</v>
      </c>
      <c r="BB67" s="94">
        <f t="shared" si="11"/>
        <v>0</v>
      </c>
      <c r="BC67" s="94">
        <f t="shared" si="11"/>
        <v>0</v>
      </c>
      <c r="BD67" s="94">
        <f t="shared" si="11"/>
        <v>0</v>
      </c>
      <c r="BE67" s="94">
        <f t="shared" si="11"/>
        <v>0</v>
      </c>
      <c r="BF67" s="94">
        <f t="shared" si="11"/>
        <v>0</v>
      </c>
      <c r="BG67" s="94">
        <f t="shared" si="11"/>
        <v>0</v>
      </c>
      <c r="BH67" s="94">
        <f t="shared" si="11"/>
        <v>0</v>
      </c>
      <c r="BI67" s="94">
        <f t="shared" si="11"/>
        <v>0</v>
      </c>
      <c r="BJ67" s="94">
        <f t="shared" si="11"/>
        <v>0</v>
      </c>
      <c r="BK67" s="94">
        <f t="shared" si="11"/>
        <v>0</v>
      </c>
      <c r="BL67" s="94">
        <f t="shared" si="11"/>
        <v>0</v>
      </c>
      <c r="BM67" s="94">
        <f t="shared" si="11"/>
        <v>0</v>
      </c>
      <c r="BN67" s="95">
        <f t="shared" si="11"/>
        <v>0</v>
      </c>
      <c r="BO67" s="93">
        <f t="shared" si="11"/>
        <v>0</v>
      </c>
      <c r="BP67" s="94">
        <f t="shared" si="11"/>
        <v>0</v>
      </c>
      <c r="BQ67" s="94">
        <f t="shared" si="11"/>
        <v>0</v>
      </c>
      <c r="BR67" s="94">
        <f t="shared" si="11"/>
        <v>0</v>
      </c>
      <c r="BS67" s="94">
        <f t="shared" si="11"/>
        <v>0</v>
      </c>
      <c r="BT67" s="94">
        <f t="shared" si="11"/>
        <v>0</v>
      </c>
      <c r="BU67" s="94">
        <f t="shared" si="11"/>
        <v>0</v>
      </c>
      <c r="BV67" s="94">
        <f t="shared" si="11"/>
        <v>0</v>
      </c>
      <c r="BW67" s="94">
        <f t="shared" si="11"/>
        <v>0</v>
      </c>
      <c r="BX67" s="94">
        <f t="shared" si="11"/>
        <v>0</v>
      </c>
      <c r="BY67" s="94">
        <f t="shared" si="11"/>
        <v>0</v>
      </c>
      <c r="BZ67" s="94">
        <f t="shared" si="11"/>
        <v>0</v>
      </c>
      <c r="CA67" s="94">
        <f t="shared" si="11"/>
        <v>0</v>
      </c>
      <c r="CB67" s="94">
        <f t="shared" si="11"/>
        <v>0</v>
      </c>
      <c r="CC67" s="94">
        <f t="shared" si="11"/>
        <v>0</v>
      </c>
      <c r="CD67" s="94">
        <f t="shared" ref="CD67:EO67" si="12">COUNT(CD8:CD66)</f>
        <v>0</v>
      </c>
      <c r="CE67" s="96">
        <f t="shared" si="12"/>
        <v>0</v>
      </c>
      <c r="CF67" s="97">
        <f t="shared" si="12"/>
        <v>0</v>
      </c>
      <c r="CG67" s="94">
        <f t="shared" si="12"/>
        <v>0</v>
      </c>
      <c r="CH67" s="94">
        <f t="shared" si="12"/>
        <v>0</v>
      </c>
      <c r="CI67" s="94">
        <f t="shared" si="12"/>
        <v>0</v>
      </c>
      <c r="CJ67" s="94">
        <f t="shared" si="12"/>
        <v>0</v>
      </c>
      <c r="CK67" s="94">
        <f t="shared" si="12"/>
        <v>0</v>
      </c>
      <c r="CL67" s="94">
        <f t="shared" si="12"/>
        <v>0</v>
      </c>
      <c r="CM67" s="94">
        <f t="shared" si="12"/>
        <v>0</v>
      </c>
      <c r="CN67" s="94">
        <f t="shared" si="12"/>
        <v>0</v>
      </c>
      <c r="CO67" s="94">
        <f t="shared" si="12"/>
        <v>0</v>
      </c>
      <c r="CP67" s="94">
        <f t="shared" si="12"/>
        <v>0</v>
      </c>
      <c r="CQ67" s="94">
        <f t="shared" si="12"/>
        <v>0</v>
      </c>
      <c r="CR67" s="94">
        <f t="shared" si="12"/>
        <v>0</v>
      </c>
      <c r="CS67" s="94">
        <f t="shared" si="12"/>
        <v>0</v>
      </c>
      <c r="CT67" s="94">
        <f t="shared" si="12"/>
        <v>0</v>
      </c>
      <c r="CU67" s="94">
        <f t="shared" si="12"/>
        <v>0</v>
      </c>
      <c r="CV67" s="94">
        <f t="shared" si="12"/>
        <v>0</v>
      </c>
      <c r="CW67" s="94">
        <f t="shared" si="12"/>
        <v>0</v>
      </c>
      <c r="CX67" s="94">
        <f t="shared" si="12"/>
        <v>0</v>
      </c>
      <c r="CY67" s="94">
        <f t="shared" si="12"/>
        <v>0</v>
      </c>
      <c r="CZ67" s="94">
        <f t="shared" si="12"/>
        <v>0</v>
      </c>
      <c r="DA67" s="94">
        <f t="shared" si="12"/>
        <v>0</v>
      </c>
      <c r="DB67" s="94">
        <f t="shared" si="12"/>
        <v>0</v>
      </c>
      <c r="DC67" s="94">
        <f t="shared" si="12"/>
        <v>0</v>
      </c>
      <c r="DD67" s="94">
        <f t="shared" si="12"/>
        <v>0</v>
      </c>
      <c r="DE67" s="94">
        <f t="shared" si="12"/>
        <v>0</v>
      </c>
      <c r="DF67" s="94">
        <f t="shared" si="12"/>
        <v>0</v>
      </c>
      <c r="DG67" s="94">
        <f t="shared" si="12"/>
        <v>0</v>
      </c>
      <c r="DH67" s="94">
        <f t="shared" si="12"/>
        <v>0</v>
      </c>
      <c r="DI67" s="95">
        <f t="shared" si="12"/>
        <v>0</v>
      </c>
      <c r="DJ67" s="93">
        <f t="shared" si="12"/>
        <v>0</v>
      </c>
      <c r="DK67" s="94">
        <f t="shared" si="12"/>
        <v>0</v>
      </c>
      <c r="DL67" s="94">
        <f t="shared" si="12"/>
        <v>0</v>
      </c>
      <c r="DM67" s="94">
        <f t="shared" si="12"/>
        <v>0</v>
      </c>
      <c r="DN67" s="94">
        <f t="shared" si="12"/>
        <v>0</v>
      </c>
      <c r="DO67" s="94">
        <f t="shared" si="12"/>
        <v>0</v>
      </c>
      <c r="DP67" s="94">
        <f t="shared" si="12"/>
        <v>0</v>
      </c>
      <c r="DQ67" s="94">
        <f t="shared" si="12"/>
        <v>0</v>
      </c>
      <c r="DR67" s="94">
        <f t="shared" si="12"/>
        <v>0</v>
      </c>
      <c r="DS67" s="94">
        <f t="shared" si="12"/>
        <v>0</v>
      </c>
      <c r="DT67" s="94">
        <f t="shared" si="12"/>
        <v>0</v>
      </c>
      <c r="DU67" s="94">
        <f t="shared" si="12"/>
        <v>0</v>
      </c>
      <c r="DV67" s="94">
        <f t="shared" si="12"/>
        <v>0</v>
      </c>
      <c r="DW67" s="94">
        <f t="shared" si="12"/>
        <v>0</v>
      </c>
      <c r="DX67" s="94">
        <f t="shared" si="12"/>
        <v>0</v>
      </c>
      <c r="DY67" s="94">
        <f t="shared" si="12"/>
        <v>0</v>
      </c>
      <c r="DZ67" s="96">
        <f t="shared" si="12"/>
        <v>0</v>
      </c>
      <c r="EA67" s="97">
        <f t="shared" si="12"/>
        <v>0</v>
      </c>
      <c r="EB67" s="94">
        <f t="shared" si="12"/>
        <v>0</v>
      </c>
      <c r="EC67" s="94">
        <f t="shared" si="12"/>
        <v>0</v>
      </c>
      <c r="ED67" s="94">
        <f t="shared" si="12"/>
        <v>0</v>
      </c>
      <c r="EE67" s="94">
        <f t="shared" si="12"/>
        <v>0</v>
      </c>
      <c r="EF67" s="94">
        <f t="shared" si="12"/>
        <v>0</v>
      </c>
      <c r="EG67" s="94">
        <f t="shared" si="12"/>
        <v>0</v>
      </c>
      <c r="EH67" s="94">
        <f t="shared" si="12"/>
        <v>0</v>
      </c>
      <c r="EI67" s="94">
        <f t="shared" si="12"/>
        <v>0</v>
      </c>
      <c r="EJ67" s="95">
        <f t="shared" si="12"/>
        <v>0</v>
      </c>
      <c r="EK67" s="93">
        <f t="shared" si="12"/>
        <v>0</v>
      </c>
      <c r="EL67" s="94">
        <f t="shared" si="12"/>
        <v>0</v>
      </c>
      <c r="EM67" s="94">
        <f t="shared" si="12"/>
        <v>0</v>
      </c>
      <c r="EN67" s="94">
        <f t="shared" si="12"/>
        <v>0</v>
      </c>
      <c r="EO67" s="94">
        <f t="shared" si="12"/>
        <v>0</v>
      </c>
      <c r="EP67" s="94">
        <f>COUNT(EP8:EP66)</f>
        <v>0</v>
      </c>
      <c r="EQ67" s="94">
        <f>COUNT(EQ8:EQ66)</f>
        <v>0</v>
      </c>
      <c r="ER67" s="96">
        <f>COUNT(ER8:ER66)</f>
        <v>0</v>
      </c>
    </row>
    <row r="68" spans="1:148">
      <c r="C68" s="173"/>
      <c r="D68" s="173"/>
      <c r="E68" s="173"/>
      <c r="F68" s="173"/>
      <c r="G68" s="174"/>
      <c r="K68" s="128"/>
      <c r="M68" s="130"/>
    </row>
    <row r="69" spans="1:148">
      <c r="C69" s="173"/>
      <c r="D69" s="173"/>
      <c r="E69" s="173"/>
      <c r="F69" s="173"/>
      <c r="G69" s="174"/>
      <c r="K69" s="128"/>
      <c r="M69" s="130"/>
      <c r="P69" s="98"/>
      <c r="Q69" s="98"/>
      <c r="R69" s="98"/>
    </row>
    <row r="70" spans="1:148">
      <c r="G70" s="174"/>
      <c r="K70" s="128"/>
      <c r="M70" s="130"/>
    </row>
  </sheetData>
  <sheetProtection password="CC03" sheet="1" objects="1" scenarios="1" selectLockedCells="1"/>
  <mergeCells count="28">
    <mergeCell ref="C67:F69"/>
    <mergeCell ref="G67:G70"/>
    <mergeCell ref="EK2:ER2"/>
    <mergeCell ref="C3:C7"/>
    <mergeCell ref="D3:D7"/>
    <mergeCell ref="E3:E7"/>
    <mergeCell ref="F3:F7"/>
    <mergeCell ref="G3:G7"/>
    <mergeCell ref="Q2:X2"/>
    <mergeCell ref="O3:O7"/>
    <mergeCell ref="EA2:EJ2"/>
    <mergeCell ref="H67:J67"/>
    <mergeCell ref="BO2:CE2"/>
    <mergeCell ref="CF2:DI2"/>
    <mergeCell ref="DJ2:DZ2"/>
    <mergeCell ref="N3:N7"/>
    <mergeCell ref="Y2:AO2"/>
    <mergeCell ref="AP2:BN2"/>
    <mergeCell ref="M2:N2"/>
    <mergeCell ref="M3:M7"/>
    <mergeCell ref="L3:L7"/>
    <mergeCell ref="H3:H7"/>
    <mergeCell ref="I3:I7"/>
    <mergeCell ref="J3:J7"/>
    <mergeCell ref="K3:K7"/>
    <mergeCell ref="B2:B7"/>
    <mergeCell ref="C2:I2"/>
    <mergeCell ref="K2:L2"/>
  </mergeCells>
  <phoneticPr fontId="0" type="noConversion"/>
  <conditionalFormatting sqref="AE8:AW65536 EK2 EA2 DJ2 CF2 BO2 Y2 Q2 AP2:AP3 Q3:AO3 AQ3:ER3 AX9:AX65536 AY8:ER65536 AE5:ER6 Q5:AD65536">
    <cfRule type="containsText" dxfId="15" priority="23" operator="containsText" text="za">
      <formula>NOT(ISERROR(SEARCH("za",Q2)))</formula>
    </cfRule>
    <cfRule type="containsText" dxfId="14" priority="24" operator="containsText" text="zo">
      <formula>NOT(ISERROR(SEARCH("zo",Q2)))</formula>
    </cfRule>
  </conditionalFormatting>
  <conditionalFormatting sqref="AE8:AW65536 EK2 EA2 DJ2 CF2 BO2 Y2 AP2:AP3 P3:AO3 AQ3:ER3 AX9:AX65536 AY8:ER65536 AE5:ER6 P5:AD65536 P2:Q2">
    <cfRule type="containsText" dxfId="13" priority="22" operator="containsText" text="do">
      <formula>NOT(ISERROR(SEARCH("do",P2)))</formula>
    </cfRule>
  </conditionalFormatting>
  <conditionalFormatting sqref="I8:I66">
    <cfRule type="cellIs" dxfId="12" priority="1" operator="greaterThanOrEqual">
      <formula>0</formula>
    </cfRule>
    <cfRule type="cellIs" dxfId="11" priority="21" operator="lessThan">
      <formula>0</formula>
    </cfRule>
  </conditionalFormatting>
  <conditionalFormatting sqref="AY8:ER66 AX9:AX66 Q8:AW66">
    <cfRule type="cellIs" dxfId="10" priority="19" operator="greaterThan">
      <formula>1</formula>
    </cfRule>
    <cfRule type="cellIs" dxfId="9" priority="20" operator="equal">
      <formula>1</formula>
    </cfRule>
  </conditionalFormatting>
  <conditionalFormatting sqref="G8:G66">
    <cfRule type="cellIs" dxfId="8" priority="14" operator="greaterThan">
      <formula>0.1</formula>
    </cfRule>
  </conditionalFormatting>
  <conditionalFormatting sqref="Q11:ER66">
    <cfRule type="cellIs" dxfId="7" priority="13" operator="greaterThan">
      <formula>1</formula>
    </cfRule>
  </conditionalFormatting>
  <conditionalFormatting sqref="J8:J66">
    <cfRule type="cellIs" dxfId="6" priority="15" stopIfTrue="1" operator="equal">
      <formula>3</formula>
    </cfRule>
    <cfRule type="cellIs" dxfId="5" priority="16" stopIfTrue="1" operator="equal">
      <formula>2</formula>
    </cfRule>
    <cfRule type="cellIs" dxfId="4" priority="17" stopIfTrue="1" operator="equal">
      <formula>1</formula>
    </cfRule>
    <cfRule type="cellIs" dxfId="3" priority="18" operator="lessThanOrEqual">
      <formula>3</formula>
    </cfRule>
  </conditionalFormatting>
  <conditionalFormatting sqref="B8:B66">
    <cfRule type="expression" dxfId="2" priority="79">
      <formula>J8=3</formula>
    </cfRule>
    <cfRule type="expression" dxfId="1" priority="80">
      <formula>J8=2</formula>
    </cfRule>
    <cfRule type="expression" dxfId="0" priority="81">
      <formula>J8=1</formula>
    </cfRule>
  </conditionalFormatting>
  <conditionalFormatting sqref="K8:K66">
    <cfRule type="dataBar" priority="4">
      <dataBar>
        <cfvo type="min" val="0"/>
        <cfvo type="max" val="0"/>
        <color theme="0" tint="-0.34998626667073579"/>
      </dataBar>
    </cfRule>
    <cfRule type="dataBar" priority="6">
      <dataBar>
        <cfvo type="min" val="0"/>
        <cfvo type="max" val="0"/>
        <color rgb="FF638EC6"/>
      </dataBar>
    </cfRule>
  </conditionalFormatting>
  <conditionalFormatting sqref="M8:M66">
    <cfRule type="dataBar" priority="2">
      <dataBar>
        <cfvo type="min" val="0"/>
        <cfvo type="max" val="0"/>
        <color theme="0" tint="-0.34998626667073579"/>
      </dataBar>
    </cfRule>
    <cfRule type="dataBar" priority="3">
      <dataBar>
        <cfvo type="min" val="0"/>
        <cfvo type="max" val="0"/>
        <color theme="0" tint="-0.499984740745262"/>
      </dataBar>
    </cfRule>
    <cfRule type="dataBar" priority="5">
      <dataBar>
        <cfvo type="min" val="0"/>
        <cfvo type="max" val="0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OVERZICHT RITTEN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Vanbrabant-Bijnens</cp:lastModifiedBy>
  <dcterms:created xsi:type="dcterms:W3CDTF">2016-02-10T21:50:32Z</dcterms:created>
  <dcterms:modified xsi:type="dcterms:W3CDTF">2016-04-18T17:36:31Z</dcterms:modified>
</cp:coreProperties>
</file>